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8_{C086F7E8-E6DB-4887-853B-C18A19D21D42}" xr6:coauthVersionLast="36" xr6:coauthVersionMax="36" xr10:uidLastSave="{00000000-0000-0000-0000-000000000000}"/>
  <workbookProtection workbookPassword="E70C" lockStructure="1"/>
  <bookViews>
    <workbookView xWindow="0" yWindow="0" windowWidth="20460" windowHeight="7515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Sheet1!$A$2:$V$21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9" i="1"/>
  <c r="I12" i="1"/>
  <c r="I13" i="1"/>
  <c r="I14" i="1"/>
  <c r="I17" i="1"/>
  <c r="I18" i="1"/>
  <c r="I7" i="1"/>
  <c r="T9" i="1" l="1"/>
  <c r="T8" i="1"/>
  <c r="D8" i="1"/>
  <c r="Q13" i="1"/>
  <c r="Q12" i="1"/>
  <c r="Q9" i="1"/>
  <c r="Q8" i="1"/>
  <c r="G18" i="1"/>
  <c r="G17" i="1"/>
  <c r="G14" i="1"/>
  <c r="G13" i="1"/>
  <c r="G12" i="1"/>
  <c r="G9" i="1"/>
  <c r="G8" i="1"/>
  <c r="D18" i="1"/>
  <c r="D17" i="1"/>
  <c r="D14" i="1"/>
  <c r="D13" i="1"/>
  <c r="D12" i="1"/>
  <c r="D9" i="1"/>
  <c r="D7" i="1"/>
  <c r="G7" i="1"/>
  <c r="V7" i="1"/>
  <c r="K13" i="1" l="1"/>
  <c r="K14" i="1"/>
  <c r="K9" i="1"/>
  <c r="K17" i="1"/>
  <c r="K12" i="1"/>
  <c r="K18" i="1"/>
  <c r="K8" i="1"/>
  <c r="K7" i="1"/>
  <c r="T7" i="1"/>
  <c r="V9" i="1"/>
  <c r="V8" i="1"/>
  <c r="M17" i="1" l="1"/>
  <c r="M7" i="1"/>
  <c r="M8" i="1"/>
  <c r="M9" i="1"/>
  <c r="M18" i="1"/>
  <c r="M14" i="1"/>
  <c r="M12" i="1"/>
  <c r="M13" i="1"/>
  <c r="V18" i="1"/>
  <c r="V17" i="1"/>
  <c r="T18" i="1"/>
  <c r="T17" i="1"/>
  <c r="V14" i="1"/>
  <c r="V13" i="1"/>
  <c r="V12" i="1"/>
  <c r="T14" i="1"/>
  <c r="T13" i="1"/>
  <c r="T12" i="1"/>
  <c r="Q18" i="1"/>
  <c r="Q17" i="1"/>
  <c r="Q14" i="1"/>
  <c r="R18" i="1" l="1"/>
  <c r="R17" i="1"/>
  <c r="R14" i="1" l="1"/>
  <c r="R13" i="1"/>
  <c r="R12" i="1"/>
  <c r="L17" i="1" l="1"/>
  <c r="L18" i="1"/>
  <c r="Q7" i="1"/>
  <c r="R8" i="1" l="1"/>
  <c r="R7" i="1"/>
  <c r="R9" i="1"/>
  <c r="L13" i="1" l="1"/>
  <c r="L7" i="1"/>
  <c r="L9" i="1"/>
  <c r="L8" i="1"/>
  <c r="L14" i="1"/>
  <c r="L12" i="1" l="1"/>
</calcChain>
</file>

<file path=xl/sharedStrings.xml><?xml version="1.0" encoding="utf-8"?>
<sst xmlns="http://schemas.openxmlformats.org/spreadsheetml/2006/main" count="131" uniqueCount="113">
  <si>
    <t>TOTAL</t>
  </si>
  <si>
    <t>PERCUSSION</t>
  </si>
  <si>
    <t xml:space="preserve"> </t>
  </si>
  <si>
    <t>AUXILARY</t>
  </si>
  <si>
    <t>CLASS 1A</t>
  </si>
  <si>
    <t>CLASS 2A</t>
  </si>
  <si>
    <t>Washington Community HS</t>
  </si>
  <si>
    <t>Band Name</t>
  </si>
  <si>
    <t>Director Name</t>
  </si>
  <si>
    <t>Assistant Director Name</t>
  </si>
  <si>
    <t>Normal West High School Marching Band</t>
  </si>
  <si>
    <t>Lisa Preston</t>
  </si>
  <si>
    <t>Ryan Budzinski</t>
  </si>
  <si>
    <t>The Morton High School Marching Band</t>
  </si>
  <si>
    <t>Craig Fitzpatrick</t>
  </si>
  <si>
    <t>Limestone Community High School Marching Rockets</t>
  </si>
  <si>
    <t>Andrew Empey</t>
  </si>
  <si>
    <t>Stevi Rzeszutko</t>
  </si>
  <si>
    <t>Tri-Valley High School Viking Marching Band</t>
  </si>
  <si>
    <t>Dan Marcotte</t>
  </si>
  <si>
    <t>Rebecca Marcotte (Aux) and Steve Hempen (Percussion)</t>
  </si>
  <si>
    <t>Jim Tallman and Lisa Parrott</t>
  </si>
  <si>
    <t>Ashley Houle and Lara Reem</t>
  </si>
  <si>
    <t>Rock Island High School, The Pride of Rock Island</t>
  </si>
  <si>
    <t xml:space="preserve">Peter Carlin </t>
  </si>
  <si>
    <t>Michael Tollenaer and Megan Bartlett</t>
  </si>
  <si>
    <t>Bloomington High School Marching Raiders</t>
  </si>
  <si>
    <t>Max Chernick</t>
  </si>
  <si>
    <t>Pamela Kelly</t>
  </si>
  <si>
    <t>Minooka Community HIgh School "Marching Indians"</t>
  </si>
  <si>
    <t>Rick Anderson</t>
  </si>
  <si>
    <t>Tyler White</t>
  </si>
  <si>
    <t>Watseka Marching Warriors</t>
  </si>
  <si>
    <t>Erik Parmenter</t>
  </si>
  <si>
    <t>Eureka High School Marching Hornets</t>
  </si>
  <si>
    <t>Todd Stalter</t>
  </si>
  <si>
    <t>Denise Yonker</t>
  </si>
  <si>
    <t>Paris High School Beacon Brigade</t>
  </si>
  <si>
    <t>Daniel Tripp</t>
  </si>
  <si>
    <t>Dunlap Marching Eagles</t>
  </si>
  <si>
    <t>Jason Shea/Jill Potts</t>
  </si>
  <si>
    <t>LaSalle-Peru High School, Marching Cavaliers</t>
  </si>
  <si>
    <t>Mr. Kyle Adelmann</t>
  </si>
  <si>
    <t>Illinois Valley Central Marching Grey Ghosts</t>
  </si>
  <si>
    <t>Matt Chapman</t>
  </si>
  <si>
    <t>Tim Higus</t>
  </si>
  <si>
    <t>Normal Community High School Marching Ironmen</t>
  </si>
  <si>
    <t>Lance Meadows</t>
  </si>
  <si>
    <t>Kris Bence</t>
  </si>
  <si>
    <t>Mt. Zion Marching Braves</t>
  </si>
  <si>
    <t xml:space="preserve">Brianna Bjerke </t>
  </si>
  <si>
    <t>East Peoria Community High School Marching Raiders</t>
  </si>
  <si>
    <t>Adam Schneblin</t>
  </si>
  <si>
    <t>Kyle Newgard</t>
  </si>
  <si>
    <t>Olympia High School Marching Spartans</t>
  </si>
  <si>
    <t>Kyle Brubaker</t>
  </si>
  <si>
    <t>Pekin Community High School Marching Dragons</t>
  </si>
  <si>
    <t>Karli McCann</t>
  </si>
  <si>
    <t>Naperville North Marching Huskies</t>
  </si>
  <si>
    <t>Dan Moore</t>
  </si>
  <si>
    <t>Brian Van Kley</t>
  </si>
  <si>
    <t>Danville High School Band of Vikings</t>
  </si>
  <si>
    <t>Kent Krause</t>
  </si>
  <si>
    <t>Prairie Central Marching Hawks</t>
  </si>
  <si>
    <t>Lesa Kline</t>
  </si>
  <si>
    <t>Megan Lackaff</t>
  </si>
  <si>
    <t>Pontiac Township High School Marching Indians</t>
  </si>
  <si>
    <t>Scot Schickel &amp; Keith Schmink</t>
  </si>
  <si>
    <t>Metamora Township High School Metamora Red Bird Marching Band</t>
  </si>
  <si>
    <t>Christopher B Render - Marching Band Director</t>
  </si>
  <si>
    <t>Dr. Wally Parks -Director of Bands</t>
  </si>
  <si>
    <t>CLASS RANKING</t>
  </si>
  <si>
    <t>OVERALL RANKING</t>
  </si>
  <si>
    <t>MUSIC PERFORMANCE</t>
  </si>
  <si>
    <t>VISUAL PERFORMANCE</t>
  </si>
  <si>
    <t>GENERAL EFFECT</t>
  </si>
  <si>
    <t>MUSIC TOTAL</t>
  </si>
  <si>
    <t>BEST WINDS</t>
  </si>
  <si>
    <t>AUXILIARY   (100 pts)</t>
  </si>
  <si>
    <t>Music Performance Ensemble</t>
  </si>
  <si>
    <t>Music Performance Individual Woodwinds</t>
  </si>
  <si>
    <t>Music Performance Individual Brass</t>
  </si>
  <si>
    <t>ENSEMBLE      (20 pts)</t>
  </si>
  <si>
    <t>MUSIC       (20 pts)</t>
  </si>
  <si>
    <t>OVERALL SCORES</t>
  </si>
  <si>
    <t>CLASS 3A</t>
  </si>
  <si>
    <t>Normal West</t>
  </si>
  <si>
    <t>VISUAL               (20 pts)</t>
  </si>
  <si>
    <t>Herscher</t>
  </si>
  <si>
    <t>Keith Baker</t>
  </si>
  <si>
    <t>EXHIBITION</t>
  </si>
  <si>
    <t>Johnnie Green</t>
  </si>
  <si>
    <t>Kevin Lepper</t>
  </si>
  <si>
    <t>Limestone</t>
  </si>
  <si>
    <t>INDIVIDUAL                   (20 pts)</t>
  </si>
  <si>
    <t>AVG</t>
  </si>
  <si>
    <t>ENSEMBLE                       (20 pts)</t>
  </si>
  <si>
    <t>IND               (20 pts)</t>
  </si>
  <si>
    <t>PERC 
 (100 pts)</t>
  </si>
  <si>
    <t xml:space="preserve">  </t>
  </si>
  <si>
    <t>AAA33:AB38</t>
  </si>
  <si>
    <t>Steve Pyter</t>
  </si>
  <si>
    <t>Renee Morin</t>
  </si>
  <si>
    <t>Clif Smith</t>
  </si>
  <si>
    <t>Tim Newburn</t>
  </si>
  <si>
    <t>NORMAL WEST MARCHING BAND INVITATIONAL September 29, 2018</t>
  </si>
  <si>
    <t>El Paso</t>
  </si>
  <si>
    <t>Bremen</t>
  </si>
  <si>
    <t>Pontiac</t>
  </si>
  <si>
    <t>Monticello</t>
  </si>
  <si>
    <t>Romeoville</t>
  </si>
  <si>
    <t>Morton</t>
  </si>
  <si>
    <t>Alan Buzalski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</si>
</sst>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164" fontId="0" fillId="0" borderId="0" xfId="0" applyNumberFormat="1"/>
    <xf numFmtId="0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0" xfId="0" applyFill="1"/>
    <xf numFmtId="0" fontId="1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6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2" borderId="0" xfId="0" applyFill="1"/>
    <xf numFmtId="2" fontId="5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0" fontId="8" fillId="2" borderId="25" xfId="0" applyNumberFormat="1" applyFont="1" applyFill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0" borderId="28" xfId="0" applyFont="1" applyFill="1" applyBorder="1" applyAlignment="1">
      <alignment horizontal="left"/>
    </xf>
    <xf numFmtId="2" fontId="8" fillId="0" borderId="29" xfId="0" applyNumberFormat="1" applyFon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0" fontId="8" fillId="2" borderId="29" xfId="0" applyNumberFormat="1" applyFont="1" applyFill="1" applyBorder="1" applyAlignment="1">
      <alignment horizontal="center"/>
    </xf>
    <xf numFmtId="0" fontId="9" fillId="2" borderId="29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2" fontId="8" fillId="0" borderId="29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3" fillId="0" borderId="23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8" fillId="0" borderId="29" xfId="0" applyNumberFormat="1" applyFont="1" applyFill="1" applyBorder="1" applyAlignment="1" applyProtection="1">
      <alignment horizontal="center"/>
      <protection locked="0"/>
    </xf>
    <xf numFmtId="0" fontId="8" fillId="0" borderId="30" xfId="0" applyNumberFormat="1" applyFont="1" applyFill="1" applyBorder="1" applyAlignment="1" applyProtection="1">
      <alignment horizontal="center"/>
      <protection locked="0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2" fontId="8" fillId="3" borderId="25" xfId="0" applyNumberFormat="1" applyFont="1" applyFill="1" applyBorder="1" applyAlignment="1" applyProtection="1">
      <alignment horizontal="center"/>
      <protection locked="0"/>
    </xf>
    <xf numFmtId="2" fontId="8" fillId="3" borderId="25" xfId="0" applyNumberFormat="1" applyFont="1" applyFill="1" applyBorder="1" applyAlignment="1">
      <alignment horizontal="center"/>
    </xf>
    <xf numFmtId="0" fontId="11" fillId="3" borderId="33" xfId="0" applyFont="1" applyFill="1" applyBorder="1"/>
    <xf numFmtId="2" fontId="8" fillId="3" borderId="27" xfId="0" applyNumberFormat="1" applyFont="1" applyFill="1" applyBorder="1" applyAlignment="1" applyProtection="1">
      <alignment horizontal="center"/>
      <protection locked="0"/>
    </xf>
    <xf numFmtId="2" fontId="3" fillId="3" borderId="25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/>
    <xf numFmtId="0" fontId="0" fillId="0" borderId="34" xfId="0" applyFill="1" applyBorder="1"/>
    <xf numFmtId="0" fontId="3" fillId="0" borderId="35" xfId="0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37" xfId="0" applyFill="1" applyBorder="1"/>
    <xf numFmtId="0" fontId="0" fillId="0" borderId="37" xfId="0" applyFill="1" applyBorder="1" applyProtection="1">
      <protection locked="0"/>
    </xf>
    <xf numFmtId="2" fontId="0" fillId="0" borderId="37" xfId="0" applyNumberFormat="1" applyFill="1" applyBorder="1"/>
    <xf numFmtId="0" fontId="0" fillId="2" borderId="37" xfId="0" applyFill="1" applyBorder="1"/>
    <xf numFmtId="0" fontId="7" fillId="2" borderId="37" xfId="0" applyFont="1" applyFill="1" applyBorder="1"/>
    <xf numFmtId="2" fontId="3" fillId="0" borderId="38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3" fillId="2" borderId="7" xfId="0" applyFont="1" applyFill="1" applyBorder="1" applyAlignment="1">
      <alignment horizontal="center"/>
    </xf>
    <xf numFmtId="0" fontId="14" fillId="2" borderId="37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1">
    <cellStyle name="Normal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hair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thick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 style="hair">
          <color indexed="64"/>
        </bottom>
      </border>
    </dxf>
    <dxf>
      <border outline="0">
        <left style="double">
          <color indexed="64"/>
        </left>
        <right style="double">
          <color indexed="64"/>
        </right>
        <top style="medium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V19" headerRowCount="0" totalsRowShown="0" headerRowDxfId="45" tableBorderDxfId="44">
  <tableColumns count="22">
    <tableColumn id="1" xr3:uid="{00000000-0010-0000-0000-000001000000}" name="Column1" headerRowDxfId="43" dataDxfId="42"/>
    <tableColumn id="2" xr3:uid="{00000000-0010-0000-0000-000002000000}" name="Column2" headerRowDxfId="41" dataDxfId="40"/>
    <tableColumn id="3" xr3:uid="{00000000-0010-0000-0000-000003000000}" name="Column3" headerRowDxfId="39" dataDxfId="38"/>
    <tableColumn id="4" xr3:uid="{00000000-0010-0000-0000-000004000000}" name="Column4" headerRowDxfId="37" dataDxfId="36">
      <calculatedColumnFormula>AVERAGE(B6,C6)</calculatedColumnFormula>
    </tableColumn>
    <tableColumn id="5" xr3:uid="{00000000-0010-0000-0000-000005000000}" name="Column5" headerRowDxfId="35" dataDxfId="34"/>
    <tableColumn id="6" xr3:uid="{00000000-0010-0000-0000-000006000000}" name="Column6" headerRowDxfId="33" dataDxfId="32"/>
    <tableColumn id="7" xr3:uid="{00000000-0010-0000-0000-000007000000}" name="Column7" headerRowDxfId="31" dataDxfId="30"/>
    <tableColumn id="8" xr3:uid="{00000000-0010-0000-0000-000008000000}" name="Column8" headerRowDxfId="29" dataDxfId="28"/>
    <tableColumn id="10" xr3:uid="{00000000-0010-0000-0000-00000A000000}" name="Column10" headerRowDxfId="27" dataDxfId="26"/>
    <tableColumn id="11" xr3:uid="{00000000-0010-0000-0000-00000B000000}" name="Column11" headerRowDxfId="25" dataDxfId="24"/>
    <tableColumn id="12" xr3:uid="{00000000-0010-0000-0000-00000C000000}" name="Column12" headerRowDxfId="23" dataDxfId="22"/>
    <tableColumn id="13" xr3:uid="{00000000-0010-0000-0000-00000D000000}" name="Column13" headerRowDxfId="21" dataDxfId="20"/>
    <tableColumn id="14" xr3:uid="{00000000-0010-0000-0000-00000E000000}" name="Column14" headerRowDxfId="19" dataDxfId="18">
      <calculatedColumnFormula>_xlfn.RANK.EQ(K6,K6:K14,0)</calculatedColumnFormula>
    </tableColumn>
    <tableColumn id="15" xr3:uid="{00000000-0010-0000-0000-00000F000000}" name="Column15" headerRowDxfId="17" dataDxfId="16"/>
    <tableColumn id="16" xr3:uid="{00000000-0010-0000-0000-000010000000}" name="Column16" headerRowDxfId="15" dataDxfId="14"/>
    <tableColumn id="17" xr3:uid="{00000000-0010-0000-0000-000011000000}" name="Column17" headerRowDxfId="13" dataDxfId="12"/>
    <tableColumn id="18" xr3:uid="{00000000-0010-0000-0000-000012000000}" name="Column18" headerRowDxfId="11" dataDxfId="10"/>
    <tableColumn id="19" xr3:uid="{00000000-0010-0000-0000-000013000000}" name="Column19" headerRowDxfId="9" dataDxfId="8"/>
    <tableColumn id="21" xr3:uid="{00000000-0010-0000-0000-000015000000}" name="Column21" headerRowDxfId="7" dataDxfId="6"/>
    <tableColumn id="22" xr3:uid="{00000000-0010-0000-0000-000016000000}" name="Column22" headerRowDxfId="5" dataDxfId="4"/>
    <tableColumn id="24" xr3:uid="{00000000-0010-0000-0000-000018000000}" name="Column24" headerRowDxfId="3" dataDxfId="2"/>
    <tableColumn id="25" xr3:uid="{00000000-0010-0000-0000-000019000000}" name="Column25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tabSelected="1" topLeftCell="M1" zoomScale="90" zoomScaleNormal="90" workbookViewId="0">
      <selection activeCell="U19" sqref="U19"/>
    </sheetView>
  </sheetViews>
  <sheetFormatPr defaultRowHeight="15" x14ac:dyDescent="0.25"/>
  <cols>
    <col min="1" max="1" width="14.5703125" customWidth="1"/>
    <col min="2" max="2" width="8.42578125" customWidth="1"/>
    <col min="3" max="3" width="8.7109375" customWidth="1"/>
    <col min="4" max="4" width="6.42578125" style="1" customWidth="1"/>
    <col min="5" max="5" width="8" customWidth="1"/>
    <col min="6" max="6" width="9.42578125" style="1" customWidth="1"/>
    <col min="7" max="7" width="6" style="1" customWidth="1"/>
    <col min="8" max="8" width="7.140625" customWidth="1"/>
    <col min="9" max="9" width="6.7109375" style="1" customWidth="1"/>
    <col min="10" max="10" width="6.42578125" style="1" customWidth="1"/>
    <col min="11" max="11" width="5.42578125" customWidth="1"/>
    <col min="12" max="12" width="7.140625" customWidth="1"/>
    <col min="13" max="13" width="7.5703125" style="1" customWidth="1"/>
    <col min="14" max="14" width="9.85546875" style="11" customWidth="1"/>
    <col min="15" max="15" width="8.28515625" style="11" customWidth="1"/>
    <col min="16" max="16" width="9.42578125" style="11" customWidth="1"/>
    <col min="17" max="17" width="5.140625" style="1" customWidth="1"/>
    <col min="18" max="18" width="7.140625" style="1" customWidth="1"/>
    <col min="19" max="19" width="9" customWidth="1"/>
    <col min="20" max="20" width="7.7109375" style="1" customWidth="1"/>
    <col min="21" max="21" width="9.5703125" customWidth="1"/>
    <col min="22" max="22" width="7.7109375" customWidth="1"/>
  </cols>
  <sheetData>
    <row r="1" spans="1:24" ht="15.75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"/>
      <c r="O1" s="10"/>
      <c r="P1" s="10"/>
      <c r="Q1" s="6"/>
      <c r="R1" s="6"/>
      <c r="S1" s="7" t="s">
        <v>2</v>
      </c>
      <c r="T1" s="7"/>
      <c r="U1" s="7"/>
      <c r="V1" s="8" t="s">
        <v>2</v>
      </c>
    </row>
    <row r="2" spans="1:24" ht="18" customHeight="1" thickTop="1" thickBot="1" x14ac:dyDescent="0.3">
      <c r="A2" s="104" t="s">
        <v>105</v>
      </c>
      <c r="B2" s="107" t="s">
        <v>73</v>
      </c>
      <c r="C2" s="108"/>
      <c r="D2" s="111"/>
      <c r="E2" s="107" t="s">
        <v>74</v>
      </c>
      <c r="F2" s="108"/>
      <c r="G2" s="111"/>
      <c r="H2" s="107" t="s">
        <v>75</v>
      </c>
      <c r="I2" s="108"/>
      <c r="J2" s="111"/>
      <c r="K2" s="107" t="s">
        <v>84</v>
      </c>
      <c r="L2" s="109"/>
      <c r="M2" s="110"/>
      <c r="N2" s="107" t="s">
        <v>77</v>
      </c>
      <c r="O2" s="108"/>
      <c r="P2" s="108"/>
      <c r="Q2" s="108"/>
      <c r="R2" s="108"/>
      <c r="S2" s="107" t="s">
        <v>1</v>
      </c>
      <c r="T2" s="108"/>
      <c r="U2" s="107" t="s">
        <v>3</v>
      </c>
      <c r="V2" s="108"/>
    </row>
    <row r="3" spans="1:24" ht="38.25" thickTop="1" x14ac:dyDescent="0.25">
      <c r="A3" s="105"/>
      <c r="B3" s="90" t="s">
        <v>94</v>
      </c>
      <c r="C3" s="91" t="s">
        <v>82</v>
      </c>
      <c r="D3" s="92" t="s">
        <v>95</v>
      </c>
      <c r="E3" s="91" t="s">
        <v>97</v>
      </c>
      <c r="F3" s="91" t="s">
        <v>96</v>
      </c>
      <c r="G3" s="92" t="s">
        <v>95</v>
      </c>
      <c r="H3" s="91" t="s">
        <v>83</v>
      </c>
      <c r="I3" s="92" t="s">
        <v>76</v>
      </c>
      <c r="J3" s="91" t="s">
        <v>87</v>
      </c>
      <c r="K3" s="93" t="s">
        <v>0</v>
      </c>
      <c r="L3" s="94" t="s">
        <v>71</v>
      </c>
      <c r="M3" s="94" t="s">
        <v>72</v>
      </c>
      <c r="N3" s="91" t="s">
        <v>81</v>
      </c>
      <c r="O3" s="91" t="s">
        <v>80</v>
      </c>
      <c r="P3" s="91" t="s">
        <v>79</v>
      </c>
      <c r="Q3" s="93" t="s">
        <v>0</v>
      </c>
      <c r="R3" s="94" t="s">
        <v>71</v>
      </c>
      <c r="S3" s="91" t="s">
        <v>98</v>
      </c>
      <c r="T3" s="94" t="s">
        <v>71</v>
      </c>
      <c r="U3" s="91" t="s">
        <v>78</v>
      </c>
      <c r="V3" s="95" t="s">
        <v>71</v>
      </c>
    </row>
    <row r="4" spans="1:24" ht="26.25" thickBot="1" x14ac:dyDescent="0.3">
      <c r="A4" s="106"/>
      <c r="B4" s="61" t="s">
        <v>91</v>
      </c>
      <c r="C4" s="52" t="s">
        <v>101</v>
      </c>
      <c r="D4" s="51"/>
      <c r="E4" s="52" t="s">
        <v>102</v>
      </c>
      <c r="F4" s="52" t="s">
        <v>89</v>
      </c>
      <c r="G4" s="51"/>
      <c r="H4" s="52" t="s">
        <v>103</v>
      </c>
      <c r="I4" s="51"/>
      <c r="J4" s="103" t="s">
        <v>104</v>
      </c>
      <c r="K4" s="18"/>
      <c r="L4" s="18"/>
      <c r="M4" s="18"/>
      <c r="N4" s="52" t="s">
        <v>91</v>
      </c>
      <c r="O4" s="52" t="s">
        <v>91</v>
      </c>
      <c r="P4" s="52" t="s">
        <v>101</v>
      </c>
      <c r="Q4" s="21"/>
      <c r="R4" s="18"/>
      <c r="S4" s="52" t="s">
        <v>92</v>
      </c>
      <c r="T4" s="18"/>
      <c r="U4" s="52" t="s">
        <v>112</v>
      </c>
      <c r="V4" s="24"/>
    </row>
    <row r="5" spans="1:24" ht="16.5" thickTop="1" thickBot="1" x14ac:dyDescent="0.3">
      <c r="B5" s="53"/>
      <c r="C5" s="53"/>
      <c r="E5" s="53"/>
      <c r="F5" s="53"/>
      <c r="H5" s="53"/>
      <c r="I5"/>
      <c r="J5" s="53"/>
      <c r="K5" s="19"/>
      <c r="L5" s="19"/>
      <c r="M5" s="19"/>
      <c r="N5" s="53"/>
      <c r="O5" s="53"/>
      <c r="P5" s="53"/>
      <c r="Q5" s="22"/>
      <c r="R5" s="19"/>
      <c r="S5" s="53"/>
      <c r="T5" s="19"/>
      <c r="U5" s="53"/>
      <c r="V5" s="19"/>
    </row>
    <row r="6" spans="1:24" x14ac:dyDescent="0.25">
      <c r="A6" s="14" t="s">
        <v>4</v>
      </c>
      <c r="B6" s="54"/>
      <c r="C6" s="62"/>
      <c r="D6" s="15"/>
      <c r="E6" s="54"/>
      <c r="F6" s="54"/>
      <c r="G6" s="12"/>
      <c r="H6" s="54"/>
      <c r="I6" s="12"/>
      <c r="J6" s="54"/>
      <c r="K6" s="4"/>
      <c r="L6" s="4"/>
      <c r="M6" s="4"/>
      <c r="N6" s="54"/>
      <c r="O6" s="54" t="s">
        <v>2</v>
      </c>
      <c r="P6" s="54"/>
      <c r="Q6" s="23"/>
      <c r="R6" s="4"/>
      <c r="S6" s="54"/>
      <c r="T6" s="4"/>
      <c r="U6" s="54"/>
      <c r="V6" s="9"/>
    </row>
    <row r="7" spans="1:24" x14ac:dyDescent="0.25">
      <c r="A7" s="17" t="s">
        <v>106</v>
      </c>
      <c r="B7" s="55">
        <v>9.3000000000000007</v>
      </c>
      <c r="C7" s="55">
        <v>10.5</v>
      </c>
      <c r="D7" s="13">
        <f>AVERAGE(Table4[[#This Row],[Column2]:[Column3]])</f>
        <v>9.9</v>
      </c>
      <c r="E7" s="55">
        <v>10</v>
      </c>
      <c r="F7" s="55">
        <v>11.1</v>
      </c>
      <c r="G7" s="13">
        <f>AVERAGE(Table4[[#This Row],[Column5]:[Column6]])</f>
        <v>10.55</v>
      </c>
      <c r="H7" s="55">
        <v>10.1</v>
      </c>
      <c r="I7" s="13">
        <f>Table4[[#This Row],[Column8]]*2</f>
        <v>20.2</v>
      </c>
      <c r="J7" s="55">
        <v>10.1</v>
      </c>
      <c r="K7" s="20">
        <f>Table4[[#This Row],[Column4]]+Table4[[#This Row],[Column7]]+Table4[[#This Row],[Column10]]+Table4[[#This Row],[Column11]]</f>
        <v>50.750000000000007</v>
      </c>
      <c r="L7" s="3">
        <f>_xlfn.RANK.EQ(K7,K7:K9,0)</f>
        <v>3</v>
      </c>
      <c r="M7" s="3">
        <f>_xlfn.RANK.EQ(K7,K$7:K$18,0)</f>
        <v>8</v>
      </c>
      <c r="N7" s="55">
        <v>4.4000000000000004</v>
      </c>
      <c r="O7" s="55">
        <v>4.9000000000000004</v>
      </c>
      <c r="P7" s="55">
        <v>10.5</v>
      </c>
      <c r="Q7" s="20">
        <f>SUM(N7,O7,P7)</f>
        <v>19.8</v>
      </c>
      <c r="R7" s="3">
        <f>_xlfn.RANK.EQ(Q7,Q7:Q9,0)</f>
        <v>3</v>
      </c>
      <c r="S7" s="55">
        <v>55</v>
      </c>
      <c r="T7" s="3">
        <f>_xlfn.RANK.EQ(S7,S7:S9,0)</f>
        <v>3</v>
      </c>
      <c r="U7" s="55">
        <v>42</v>
      </c>
      <c r="V7" s="98">
        <f>_xlfn.RANK.EQ(U7, U7:U9,0)</f>
        <v>2</v>
      </c>
      <c r="W7" s="2"/>
      <c r="X7" s="2"/>
    </row>
    <row r="8" spans="1:24" x14ac:dyDescent="0.25">
      <c r="A8" s="17" t="s">
        <v>88</v>
      </c>
      <c r="B8" s="55">
        <v>11.7</v>
      </c>
      <c r="C8" s="55">
        <v>11.2</v>
      </c>
      <c r="D8" s="13">
        <f>AVERAGE(Table4[[#This Row],[Column2]:[Column3]])</f>
        <v>11.45</v>
      </c>
      <c r="E8" s="55">
        <v>14</v>
      </c>
      <c r="F8" s="55">
        <v>12.8</v>
      </c>
      <c r="G8" s="13">
        <f>AVERAGE(Table4[[#This Row],[Column5]:[Column6]])</f>
        <v>13.4</v>
      </c>
      <c r="H8" s="55">
        <v>11.7</v>
      </c>
      <c r="I8" s="13">
        <f>Table4[[#This Row],[Column8]]*2</f>
        <v>23.4</v>
      </c>
      <c r="J8" s="55">
        <v>14.8</v>
      </c>
      <c r="K8" s="20">
        <f>Table4[[#This Row],[Column4]]+Table4[[#This Row],[Column7]]+Table4[[#This Row],[Column10]]+Table4[[#This Row],[Column11]]</f>
        <v>63.05</v>
      </c>
      <c r="L8" s="3">
        <f>_xlfn.RANK.EQ(K8,K7:K9,0)</f>
        <v>1</v>
      </c>
      <c r="M8" s="3">
        <f t="shared" ref="M8:M18" si="0">_xlfn.RANK.EQ(K8,K$7:K$18,0)</f>
        <v>5</v>
      </c>
      <c r="N8" s="55">
        <v>5.6</v>
      </c>
      <c r="O8" s="55">
        <v>6.1</v>
      </c>
      <c r="P8" s="55">
        <v>11.2</v>
      </c>
      <c r="Q8" s="20">
        <f>SUM(Table4[[#This Row],[Column15]:[Column17]])</f>
        <v>22.9</v>
      </c>
      <c r="R8" s="3">
        <f>_xlfn.RANK.EQ(Q8,Q7:Q9,0)</f>
        <v>2</v>
      </c>
      <c r="S8" s="55">
        <v>64</v>
      </c>
      <c r="T8" s="3">
        <f>_xlfn.RANK.EQ(S8,S8:S10,0)</f>
        <v>1</v>
      </c>
      <c r="U8" s="55">
        <v>73</v>
      </c>
      <c r="V8" s="98">
        <f>_xlfn.RANK.EQ(U8,U7:U9,0)</f>
        <v>1</v>
      </c>
      <c r="W8" s="2"/>
    </row>
    <row r="9" spans="1:24" s="1" customFormat="1" x14ac:dyDescent="0.25">
      <c r="A9" s="68" t="s">
        <v>107</v>
      </c>
      <c r="B9" s="55">
        <v>12.5</v>
      </c>
      <c r="C9" s="55">
        <v>11.7</v>
      </c>
      <c r="D9" s="13">
        <f>AVERAGE(Table4[[#This Row],[Column2]:[Column3]])</f>
        <v>12.1</v>
      </c>
      <c r="E9" s="55">
        <v>12</v>
      </c>
      <c r="F9" s="55">
        <v>11</v>
      </c>
      <c r="G9" s="13">
        <f>AVERAGE(Table4[[#This Row],[Column5]:[Column6]])</f>
        <v>11.5</v>
      </c>
      <c r="H9" s="55">
        <v>11</v>
      </c>
      <c r="I9" s="13">
        <f>Table4[[#This Row],[Column8]]*2</f>
        <v>22</v>
      </c>
      <c r="J9" s="55">
        <v>12.5</v>
      </c>
      <c r="K9" s="20">
        <f>Table4[[#This Row],[Column4]]+Table4[[#This Row],[Column7]]+Table4[[#This Row],[Column10]]+Table4[[#This Row],[Column11]]</f>
        <v>58.1</v>
      </c>
      <c r="L9" s="3">
        <f>_xlfn.RANK.EQ(K9,K7:K9,0)</f>
        <v>2</v>
      </c>
      <c r="M9" s="3">
        <f t="shared" si="0"/>
        <v>7</v>
      </c>
      <c r="N9" s="55">
        <v>6</v>
      </c>
      <c r="O9" s="55">
        <v>6.5</v>
      </c>
      <c r="P9" s="55">
        <v>11.7</v>
      </c>
      <c r="Q9" s="20">
        <f>SUM(Table4[[#This Row],[Column15]:[Column17]])</f>
        <v>24.2</v>
      </c>
      <c r="R9" s="3">
        <f>_xlfn.RANK.EQ(Q9,Q7:Q9,0)</f>
        <v>1</v>
      </c>
      <c r="S9" s="55">
        <v>56</v>
      </c>
      <c r="T9" s="3">
        <f>_xlfn.RANK.EQ(S9,S9:S11,0)</f>
        <v>1</v>
      </c>
      <c r="U9" s="55">
        <v>39</v>
      </c>
      <c r="V9" s="98">
        <f>_xlfn.RANK.EQ(U9,U7:U9,0)</f>
        <v>3</v>
      </c>
      <c r="W9" s="2"/>
    </row>
    <row r="10" spans="1:24" ht="17.25" thickBot="1" x14ac:dyDescent="0.35">
      <c r="A10" s="84"/>
      <c r="B10" s="85"/>
      <c r="C10" s="85"/>
      <c r="D10" s="86"/>
      <c r="E10" s="85"/>
      <c r="F10" s="85"/>
      <c r="G10" s="84"/>
      <c r="H10" s="85"/>
      <c r="I10" s="13"/>
      <c r="J10" s="85"/>
      <c r="K10" s="20"/>
      <c r="L10" s="87"/>
      <c r="M10" s="3"/>
      <c r="N10" s="85"/>
      <c r="O10" s="85"/>
      <c r="P10" s="85"/>
      <c r="Q10" s="88"/>
      <c r="R10" s="87"/>
      <c r="S10" s="85"/>
      <c r="T10" s="87"/>
      <c r="U10" s="89"/>
      <c r="V10" s="99"/>
      <c r="W10" s="2"/>
    </row>
    <row r="11" spans="1:24" ht="15.75" thickTop="1" x14ac:dyDescent="0.25">
      <c r="A11" s="47" t="s">
        <v>5</v>
      </c>
      <c r="B11" s="56"/>
      <c r="C11" s="56"/>
      <c r="D11" s="49"/>
      <c r="E11" s="56"/>
      <c r="F11" s="56"/>
      <c r="G11" s="48"/>
      <c r="H11" s="56"/>
      <c r="I11" s="13"/>
      <c r="J11" s="57"/>
      <c r="K11" s="20"/>
      <c r="L11" s="45"/>
      <c r="M11" s="3"/>
      <c r="N11" s="56"/>
      <c r="O11" s="56" t="s">
        <v>2</v>
      </c>
      <c r="P11" s="56" t="s">
        <v>2</v>
      </c>
      <c r="Q11" s="50"/>
      <c r="R11" s="45"/>
      <c r="S11" s="56"/>
      <c r="T11" s="45"/>
      <c r="U11" s="56"/>
      <c r="V11" s="100"/>
    </row>
    <row r="12" spans="1:24" x14ac:dyDescent="0.25">
      <c r="A12" s="17" t="s">
        <v>108</v>
      </c>
      <c r="B12" s="55">
        <v>14.3</v>
      </c>
      <c r="C12" s="55">
        <v>13.6</v>
      </c>
      <c r="D12" s="13">
        <f>AVERAGE(Table4[[#This Row],[Column2]:[Column3]])</f>
        <v>13.95</v>
      </c>
      <c r="E12" s="55">
        <v>15</v>
      </c>
      <c r="F12" s="55">
        <v>14.7</v>
      </c>
      <c r="G12" s="13">
        <f>AVERAGE(Table4[[#This Row],[Column5]:[Column6]])</f>
        <v>14.85</v>
      </c>
      <c r="H12" s="55">
        <v>12.9</v>
      </c>
      <c r="I12" s="13">
        <f>Table4[[#This Row],[Column8]]*2</f>
        <v>25.8</v>
      </c>
      <c r="J12" s="55">
        <v>13.2</v>
      </c>
      <c r="K12" s="20">
        <f>Table4[[#This Row],[Column4]]+Table4[[#This Row],[Column7]]+Table4[[#This Row],[Column10]]+Table4[[#This Row],[Column11]]</f>
        <v>67.8</v>
      </c>
      <c r="L12" s="3">
        <f>_xlfn.RANK.EQ(K12,K12:K14,0)</f>
        <v>2</v>
      </c>
      <c r="M12" s="3">
        <f t="shared" si="0"/>
        <v>4</v>
      </c>
      <c r="N12" s="55">
        <v>7.2</v>
      </c>
      <c r="O12" s="55">
        <v>7.1</v>
      </c>
      <c r="P12" s="55">
        <v>13.6</v>
      </c>
      <c r="Q12" s="20">
        <f>SUM(Table4[[#This Row],[Column15]:[Column17]])</f>
        <v>27.9</v>
      </c>
      <c r="R12" s="3">
        <f>_xlfn.RANK.EQ(Q12,Q$12:Q$14,0)</f>
        <v>2</v>
      </c>
      <c r="S12" s="55">
        <v>68</v>
      </c>
      <c r="T12" s="3">
        <f>_xlfn.RANK.EQ(S12,S$12:S$14,0)</f>
        <v>2</v>
      </c>
      <c r="U12" s="55">
        <v>66</v>
      </c>
      <c r="V12" s="3">
        <f>_xlfn.RANK.EQ(U12,U$12:U$14,0)</f>
        <v>2</v>
      </c>
    </row>
    <row r="13" spans="1:24" ht="16.5" x14ac:dyDescent="0.3">
      <c r="A13" s="17" t="s">
        <v>109</v>
      </c>
      <c r="B13" s="55">
        <v>14</v>
      </c>
      <c r="C13" s="55">
        <v>16.3</v>
      </c>
      <c r="D13" s="13">
        <f>AVERAGE(Table4[[#This Row],[Column2]:[Column3]])</f>
        <v>15.15</v>
      </c>
      <c r="E13" s="55">
        <v>16</v>
      </c>
      <c r="F13" s="55">
        <v>14.2</v>
      </c>
      <c r="G13" s="13">
        <f>AVERAGE(Table4[[#This Row],[Column5]:[Column6]])</f>
        <v>15.1</v>
      </c>
      <c r="H13" s="55">
        <v>13.7</v>
      </c>
      <c r="I13" s="13">
        <f>Table4[[#This Row],[Column8]]*2</f>
        <v>27.4</v>
      </c>
      <c r="J13" s="55">
        <v>15.8</v>
      </c>
      <c r="K13" s="20">
        <f>Table4[[#This Row],[Column4]]+Table4[[#This Row],[Column7]]+Table4[[#This Row],[Column10]]+Table4[[#This Row],[Column11]]</f>
        <v>73.45</v>
      </c>
      <c r="L13" s="3">
        <f>_xlfn.RANK.EQ(K13,K12:K14,0)</f>
        <v>1</v>
      </c>
      <c r="M13" s="3">
        <f t="shared" si="0"/>
        <v>3</v>
      </c>
      <c r="N13" s="55">
        <v>7</v>
      </c>
      <c r="O13" s="55">
        <v>7</v>
      </c>
      <c r="P13" s="55">
        <v>16.3</v>
      </c>
      <c r="Q13" s="20">
        <f>SUM(Table4[[#This Row],[Column15]:[Column17]])</f>
        <v>30.3</v>
      </c>
      <c r="R13" s="3">
        <f>_xlfn.RANK.EQ(Q13,Q$12:Q$14,0)</f>
        <v>1</v>
      </c>
      <c r="S13" s="55">
        <v>73</v>
      </c>
      <c r="T13" s="3">
        <f>_xlfn.RANK.EQ(S13,S$12:S$14,0)</f>
        <v>1</v>
      </c>
      <c r="U13" s="96">
        <v>76</v>
      </c>
      <c r="V13" s="3">
        <f>_xlfn.RANK.EQ(U13,U$12:U$14,0)</f>
        <v>1</v>
      </c>
    </row>
    <row r="14" spans="1:24" s="1" customFormat="1" ht="16.5" x14ac:dyDescent="0.3">
      <c r="A14" s="76" t="s">
        <v>93</v>
      </c>
      <c r="B14" s="55">
        <v>13.1</v>
      </c>
      <c r="C14" s="55">
        <v>13.2</v>
      </c>
      <c r="D14" s="13">
        <f>AVERAGE(Table4[[#This Row],[Column2]:[Column3]])</f>
        <v>13.149999999999999</v>
      </c>
      <c r="E14" s="55">
        <v>12</v>
      </c>
      <c r="F14" s="55">
        <v>12.4</v>
      </c>
      <c r="G14" s="13">
        <f>AVERAGE(Table4[[#This Row],[Column5]:[Column6]])</f>
        <v>12.2</v>
      </c>
      <c r="H14" s="55">
        <v>12.1</v>
      </c>
      <c r="I14" s="13">
        <f>Table4[[#This Row],[Column8]]*2</f>
        <v>24.2</v>
      </c>
      <c r="J14" s="55">
        <v>12.9</v>
      </c>
      <c r="K14" s="20">
        <f>Table4[[#This Row],[Column4]]+Table4[[#This Row],[Column7]]+Table4[[#This Row],[Column10]]+Table4[[#This Row],[Column11]]</f>
        <v>62.449999999999996</v>
      </c>
      <c r="L14" s="3">
        <f>_xlfn.RANK.EQ(K14,K$12:K$14,0)</f>
        <v>3</v>
      </c>
      <c r="M14" s="3">
        <f t="shared" si="0"/>
        <v>6</v>
      </c>
      <c r="N14" s="55">
        <v>6.5</v>
      </c>
      <c r="O14" s="55">
        <v>6.6</v>
      </c>
      <c r="P14" s="55">
        <v>13.2</v>
      </c>
      <c r="Q14" s="20">
        <f>SUM(N14,O14,P14)</f>
        <v>26.299999999999997</v>
      </c>
      <c r="R14" s="3">
        <f>_xlfn.RANK.EQ(Q14,Q$12:Q$14,0)</f>
        <v>3</v>
      </c>
      <c r="S14" s="55">
        <v>63</v>
      </c>
      <c r="T14" s="3">
        <f>_xlfn.RANK.EQ(S14,S$12:S$14,0)</f>
        <v>3</v>
      </c>
      <c r="U14" s="96">
        <v>48</v>
      </c>
      <c r="V14" s="3">
        <f>_xlfn.RANK.EQ(U14,U$12:U$14,0)</f>
        <v>3</v>
      </c>
    </row>
    <row r="15" spans="1:24" ht="15.75" thickBot="1" x14ac:dyDescent="0.3">
      <c r="A15" s="77"/>
      <c r="B15" s="78"/>
      <c r="C15" s="78"/>
      <c r="D15" s="79"/>
      <c r="E15" s="78"/>
      <c r="F15" s="78"/>
      <c r="G15" s="80"/>
      <c r="H15" s="78"/>
      <c r="I15" s="13"/>
      <c r="J15" s="78"/>
      <c r="K15" s="20"/>
      <c r="L15" s="81"/>
      <c r="M15" s="3"/>
      <c r="N15" s="78"/>
      <c r="O15" s="78"/>
      <c r="P15" s="78"/>
      <c r="Q15" s="82"/>
      <c r="R15" s="81"/>
      <c r="S15" s="78"/>
      <c r="T15" s="81"/>
      <c r="U15" s="83" t="s">
        <v>2</v>
      </c>
      <c r="V15" s="101"/>
    </row>
    <row r="16" spans="1:24" ht="15.75" thickTop="1" x14ac:dyDescent="0.25">
      <c r="A16" s="39" t="s">
        <v>85</v>
      </c>
      <c r="B16" s="58"/>
      <c r="C16" s="58"/>
      <c r="D16" s="40"/>
      <c r="E16" s="58"/>
      <c r="F16" s="58"/>
      <c r="G16" s="40"/>
      <c r="H16" s="58"/>
      <c r="I16" s="13"/>
      <c r="J16" s="58"/>
      <c r="K16" s="20"/>
      <c r="L16" s="42"/>
      <c r="M16" s="3"/>
      <c r="N16" s="63"/>
      <c r="O16" s="63"/>
      <c r="P16" s="64"/>
      <c r="Q16" s="43"/>
      <c r="R16" s="44"/>
      <c r="S16" s="58"/>
      <c r="T16" s="45"/>
      <c r="U16" s="56"/>
      <c r="V16" s="100"/>
    </row>
    <row r="17" spans="1:26" x14ac:dyDescent="0.25">
      <c r="A17" s="17" t="s">
        <v>110</v>
      </c>
      <c r="B17" s="59">
        <v>15.4</v>
      </c>
      <c r="C17" s="59">
        <v>16.2</v>
      </c>
      <c r="D17" s="25">
        <f>AVERAGE(Table4[[#This Row],[Column2]:[Column3]])</f>
        <v>15.8</v>
      </c>
      <c r="E17" s="59">
        <v>18</v>
      </c>
      <c r="F17" s="59">
        <v>15.2</v>
      </c>
      <c r="G17" s="25">
        <f>AVERAGE(Table4[[#This Row],[Column5]:[Column6]])</f>
        <v>16.600000000000001</v>
      </c>
      <c r="H17" s="59">
        <v>14.5</v>
      </c>
      <c r="I17" s="13">
        <f>Table4[[#This Row],[Column8]]*2</f>
        <v>29</v>
      </c>
      <c r="J17" s="59">
        <v>16.3</v>
      </c>
      <c r="K17" s="20">
        <f>Table4[[#This Row],[Column4]]+Table4[[#This Row],[Column7]]+Table4[[#This Row],[Column10]]+Table4[[#This Row],[Column11]]</f>
        <v>77.7</v>
      </c>
      <c r="L17" s="26">
        <f>_xlfn.RANK.EQ(K17,K$17:K$18,0)</f>
        <v>2</v>
      </c>
      <c r="M17" s="3">
        <f t="shared" si="0"/>
        <v>2</v>
      </c>
      <c r="N17" s="55">
        <v>7.8</v>
      </c>
      <c r="O17" s="55">
        <v>7.6</v>
      </c>
      <c r="P17" s="55">
        <v>16.2</v>
      </c>
      <c r="Q17" s="20">
        <f t="shared" ref="Q17:Q18" si="1">SUM(N17,O17,P17)</f>
        <v>31.599999999999998</v>
      </c>
      <c r="R17" s="26">
        <f>_xlfn.RANK.EQ(Q17,Q$17:Q$18,0)</f>
        <v>2</v>
      </c>
      <c r="S17" s="59">
        <v>85</v>
      </c>
      <c r="T17" s="26">
        <f>_xlfn.RANK.EQ(S17,S$17:S$18,0)</f>
        <v>1</v>
      </c>
      <c r="U17" s="55">
        <v>77</v>
      </c>
      <c r="V17" s="3">
        <f>_xlfn.RANK.EQ(U17,U$17:U$18,0)</f>
        <v>2</v>
      </c>
    </row>
    <row r="18" spans="1:26" x14ac:dyDescent="0.25">
      <c r="A18" s="17" t="s">
        <v>111</v>
      </c>
      <c r="B18" s="59">
        <v>17.399999999999999</v>
      </c>
      <c r="C18" s="59">
        <v>18.600000000000001</v>
      </c>
      <c r="D18" s="25">
        <f>AVERAGE(Table4[[#This Row],[Column2]:[Column3]])</f>
        <v>18</v>
      </c>
      <c r="E18" s="59">
        <v>18</v>
      </c>
      <c r="F18" s="59">
        <v>16.100000000000001</v>
      </c>
      <c r="G18" s="25">
        <f>AVERAGE(Table4[[#This Row],[Column5]:[Column6]])</f>
        <v>17.05</v>
      </c>
      <c r="H18" s="59">
        <v>16</v>
      </c>
      <c r="I18" s="13">
        <f>Table4[[#This Row],[Column8]]*2</f>
        <v>32</v>
      </c>
      <c r="J18" s="59">
        <v>17.2</v>
      </c>
      <c r="K18" s="20">
        <f>Table4[[#This Row],[Column4]]+Table4[[#This Row],[Column7]]+Table4[[#This Row],[Column10]]+Table4[[#This Row],[Column11]]</f>
        <v>84.25</v>
      </c>
      <c r="L18" s="26">
        <f>_xlfn.RANK.EQ(K18,K$17:K$18,0)</f>
        <v>1</v>
      </c>
      <c r="M18" s="3">
        <f t="shared" si="0"/>
        <v>1</v>
      </c>
      <c r="N18" s="55">
        <v>8.8000000000000007</v>
      </c>
      <c r="O18" s="55">
        <v>8.6</v>
      </c>
      <c r="P18" s="55">
        <v>18.600000000000001</v>
      </c>
      <c r="Q18" s="20">
        <f t="shared" si="1"/>
        <v>36</v>
      </c>
      <c r="R18" s="26">
        <f>_xlfn.RANK.EQ(Q18,Q$17:Q$18,0)</f>
        <v>1</v>
      </c>
      <c r="S18" s="59">
        <v>83</v>
      </c>
      <c r="T18" s="26">
        <f>_xlfn.RANK.EQ(S18,S$17:S$18,0)</f>
        <v>2</v>
      </c>
      <c r="U18" s="55">
        <v>89</v>
      </c>
      <c r="V18" s="3">
        <f>_xlfn.RANK.EQ(U18,U$17:U$18,0)</f>
        <v>1</v>
      </c>
    </row>
    <row r="19" spans="1:26" ht="17.25" thickBot="1" x14ac:dyDescent="0.35">
      <c r="A19" s="34"/>
      <c r="B19" s="60"/>
      <c r="C19" s="60"/>
      <c r="D19" s="28"/>
      <c r="E19" s="60"/>
      <c r="F19" s="60"/>
      <c r="G19" s="28"/>
      <c r="H19" s="60"/>
      <c r="I19" s="28"/>
      <c r="J19" s="60"/>
      <c r="K19" s="35"/>
      <c r="L19" s="27"/>
      <c r="M19" s="27" t="s">
        <v>2</v>
      </c>
      <c r="N19" s="65" t="s">
        <v>2</v>
      </c>
      <c r="O19" s="65"/>
      <c r="P19" s="66"/>
      <c r="Q19" s="36"/>
      <c r="R19" s="37"/>
      <c r="S19" s="60"/>
      <c r="T19" s="38"/>
      <c r="U19" s="97"/>
      <c r="V19" s="102"/>
    </row>
    <row r="20" spans="1:26" s="1" customFormat="1" ht="16.5" thickTop="1" thickBot="1" x14ac:dyDescent="0.3">
      <c r="A20" s="70" t="s">
        <v>90</v>
      </c>
      <c r="B20" s="58"/>
      <c r="C20" s="58"/>
      <c r="D20" s="40"/>
      <c r="E20" s="58"/>
      <c r="F20" s="58"/>
      <c r="G20" s="40"/>
      <c r="H20" s="58"/>
      <c r="I20" s="40"/>
      <c r="J20" s="58"/>
      <c r="K20" s="41"/>
      <c r="L20" s="42"/>
      <c r="M20" s="42"/>
      <c r="N20" s="63"/>
      <c r="O20" s="63"/>
      <c r="P20" s="64"/>
      <c r="Q20" s="43"/>
      <c r="R20" s="44"/>
      <c r="S20" s="58"/>
      <c r="T20" s="45"/>
      <c r="U20" s="67"/>
      <c r="V20" s="46"/>
      <c r="Z20" s="1" t="s">
        <v>2</v>
      </c>
    </row>
    <row r="21" spans="1:26" ht="16.5" thickTop="1" thickBot="1" x14ac:dyDescent="0.3">
      <c r="A21" s="73" t="s">
        <v>86</v>
      </c>
      <c r="B21" s="74"/>
      <c r="C21" s="71"/>
      <c r="D21" s="72"/>
      <c r="E21" s="71"/>
      <c r="F21" s="71"/>
      <c r="G21" s="72"/>
      <c r="H21" s="71"/>
      <c r="I21" s="72"/>
      <c r="J21" s="71"/>
      <c r="K21" s="29"/>
      <c r="L21" s="30"/>
      <c r="M21" s="30"/>
      <c r="N21" s="69"/>
      <c r="O21" s="69"/>
      <c r="P21" s="69"/>
      <c r="Q21" s="20"/>
      <c r="R21" s="31"/>
      <c r="S21" s="71"/>
      <c r="T21" s="32"/>
      <c r="U21" s="75"/>
      <c r="V21" s="33"/>
    </row>
    <row r="22" spans="1:26" ht="15.75" thickTop="1" x14ac:dyDescent="0.25">
      <c r="N22" s="16"/>
      <c r="O22" s="16"/>
      <c r="P22" s="16"/>
    </row>
    <row r="23" spans="1:26" x14ac:dyDescent="0.25">
      <c r="N23" s="16"/>
      <c r="O23" s="16"/>
      <c r="P23" s="16" t="s">
        <v>99</v>
      </c>
    </row>
    <row r="24" spans="1:26" x14ac:dyDescent="0.25">
      <c r="N24" s="16"/>
      <c r="O24" s="16"/>
      <c r="P24" s="16"/>
    </row>
    <row r="25" spans="1:26" x14ac:dyDescent="0.25">
      <c r="D25" s="1" t="s">
        <v>2</v>
      </c>
      <c r="N25" s="16"/>
      <c r="O25" s="16"/>
      <c r="P25" s="16"/>
      <c r="Z25" t="s">
        <v>100</v>
      </c>
    </row>
    <row r="26" spans="1:26" x14ac:dyDescent="0.25">
      <c r="N26" s="16"/>
      <c r="O26" s="16"/>
      <c r="P26" s="16"/>
    </row>
    <row r="27" spans="1:26" x14ac:dyDescent="0.25">
      <c r="N27" s="16"/>
      <c r="O27" s="16"/>
      <c r="P27" s="16"/>
    </row>
    <row r="28" spans="1:26" x14ac:dyDescent="0.25">
      <c r="N28" s="16"/>
      <c r="O28" s="16"/>
      <c r="P28" s="16"/>
    </row>
    <row r="29" spans="1:26" x14ac:dyDescent="0.25">
      <c r="N29" s="16"/>
      <c r="O29" s="16"/>
      <c r="P29" s="16"/>
    </row>
    <row r="30" spans="1:26" x14ac:dyDescent="0.25">
      <c r="N30" s="16"/>
      <c r="O30" s="16"/>
      <c r="P30" s="16"/>
    </row>
    <row r="31" spans="1:26" x14ac:dyDescent="0.25">
      <c r="N31" s="16"/>
      <c r="O31" s="16"/>
      <c r="P31" s="16"/>
    </row>
    <row r="32" spans="1:26" x14ac:dyDescent="0.25">
      <c r="N32" s="16"/>
      <c r="O32" s="16"/>
      <c r="P32" s="16"/>
    </row>
    <row r="33" spans="14:16" x14ac:dyDescent="0.25">
      <c r="N33" s="16"/>
      <c r="O33" s="16"/>
      <c r="P33" s="16"/>
    </row>
    <row r="34" spans="14:16" x14ac:dyDescent="0.25">
      <c r="N34" s="16"/>
      <c r="O34" s="16"/>
      <c r="P34" s="16"/>
    </row>
    <row r="35" spans="14:16" x14ac:dyDescent="0.25">
      <c r="N35" s="16"/>
      <c r="O35" s="16"/>
      <c r="P35" s="16"/>
    </row>
    <row r="36" spans="14:16" x14ac:dyDescent="0.25">
      <c r="N36" s="16"/>
      <c r="O36" s="16"/>
      <c r="P36" s="16"/>
    </row>
    <row r="37" spans="14:16" x14ac:dyDescent="0.25">
      <c r="N37" s="16"/>
      <c r="O37" s="16"/>
      <c r="P37" s="16"/>
    </row>
    <row r="38" spans="14:16" x14ac:dyDescent="0.25">
      <c r="N38" s="16"/>
      <c r="O38" s="16"/>
      <c r="P38" s="16"/>
    </row>
    <row r="39" spans="14:16" x14ac:dyDescent="0.25">
      <c r="N39" s="16"/>
      <c r="O39" s="16"/>
      <c r="P39" s="16"/>
    </row>
    <row r="40" spans="14:16" x14ac:dyDescent="0.25">
      <c r="N40" s="16"/>
      <c r="O40" s="16"/>
      <c r="P40" s="16"/>
    </row>
    <row r="41" spans="14:16" x14ac:dyDescent="0.25">
      <c r="N41" s="16"/>
      <c r="O41" s="16"/>
      <c r="P41" s="16"/>
    </row>
    <row r="42" spans="14:16" x14ac:dyDescent="0.25">
      <c r="N42" s="16"/>
      <c r="O42" s="16"/>
      <c r="P42" s="16"/>
    </row>
    <row r="43" spans="14:16" x14ac:dyDescent="0.25">
      <c r="N43" s="16"/>
      <c r="O43" s="16"/>
      <c r="P43" s="16"/>
    </row>
    <row r="44" spans="14:16" x14ac:dyDescent="0.25">
      <c r="N44" s="16"/>
      <c r="O44" s="16"/>
      <c r="P44" s="16"/>
    </row>
    <row r="45" spans="14:16" x14ac:dyDescent="0.25">
      <c r="N45" s="16"/>
      <c r="O45" s="16"/>
      <c r="P45" s="16"/>
    </row>
    <row r="46" spans="14:16" x14ac:dyDescent="0.25">
      <c r="N46" s="16"/>
      <c r="O46" s="16"/>
      <c r="P46" s="16"/>
    </row>
    <row r="47" spans="14:16" x14ac:dyDescent="0.25">
      <c r="N47" s="16"/>
      <c r="O47" s="16"/>
      <c r="P47" s="16"/>
    </row>
    <row r="48" spans="14:16" x14ac:dyDescent="0.25">
      <c r="N48" s="16"/>
      <c r="O48" s="16"/>
      <c r="P48" s="16"/>
    </row>
    <row r="49" spans="14:16" x14ac:dyDescent="0.25">
      <c r="N49" s="16"/>
      <c r="O49" s="16"/>
      <c r="P49" s="16"/>
    </row>
    <row r="50" spans="14:16" x14ac:dyDescent="0.25">
      <c r="N50" s="16"/>
      <c r="O50" s="16"/>
      <c r="P50" s="16"/>
    </row>
    <row r="51" spans="14:16" x14ac:dyDescent="0.25">
      <c r="N51" s="16"/>
      <c r="O51" s="16"/>
      <c r="P51" s="16"/>
    </row>
    <row r="52" spans="14:16" x14ac:dyDescent="0.25">
      <c r="N52" s="16"/>
      <c r="O52" s="16"/>
      <c r="P52" s="16"/>
    </row>
    <row r="53" spans="14:16" x14ac:dyDescent="0.25">
      <c r="N53" s="16"/>
      <c r="O53" s="16"/>
      <c r="P53" s="16"/>
    </row>
    <row r="54" spans="14:16" x14ac:dyDescent="0.25">
      <c r="N54" s="16"/>
      <c r="O54" s="16"/>
      <c r="P54" s="16"/>
    </row>
    <row r="55" spans="14:16" x14ac:dyDescent="0.25">
      <c r="N55" s="16"/>
      <c r="O55" s="16"/>
      <c r="P55" s="16"/>
    </row>
    <row r="56" spans="14:16" x14ac:dyDescent="0.25">
      <c r="N56" s="16"/>
      <c r="O56" s="16"/>
      <c r="P56" s="16"/>
    </row>
    <row r="57" spans="14:16" x14ac:dyDescent="0.25">
      <c r="N57" s="16"/>
      <c r="O57" s="16"/>
      <c r="P57" s="16"/>
    </row>
    <row r="58" spans="14:16" x14ac:dyDescent="0.25">
      <c r="N58" s="16"/>
      <c r="O58" s="16"/>
      <c r="P58" s="16"/>
    </row>
    <row r="59" spans="14:16" x14ac:dyDescent="0.25">
      <c r="N59" s="16"/>
      <c r="O59" s="16"/>
      <c r="P59" s="16"/>
    </row>
    <row r="60" spans="14:16" x14ac:dyDescent="0.25">
      <c r="N60" s="16"/>
      <c r="O60" s="16"/>
      <c r="P60" s="16"/>
    </row>
    <row r="61" spans="14:16" x14ac:dyDescent="0.25">
      <c r="N61" s="16"/>
      <c r="O61" s="16"/>
      <c r="P61" s="16"/>
    </row>
    <row r="62" spans="14:16" x14ac:dyDescent="0.25">
      <c r="N62" s="16"/>
      <c r="O62" s="16"/>
      <c r="P62" s="16"/>
    </row>
    <row r="63" spans="14:16" x14ac:dyDescent="0.25">
      <c r="N63" s="16"/>
      <c r="O63" s="16"/>
      <c r="P63" s="16"/>
    </row>
    <row r="64" spans="14:16" x14ac:dyDescent="0.25">
      <c r="N64" s="16"/>
      <c r="O64" s="16"/>
      <c r="P64" s="16"/>
    </row>
    <row r="65" spans="14:16" x14ac:dyDescent="0.25">
      <c r="N65" s="16"/>
      <c r="O65" s="16"/>
      <c r="P65" s="16"/>
    </row>
    <row r="66" spans="14:16" x14ac:dyDescent="0.25">
      <c r="N66" s="16"/>
      <c r="O66" s="16"/>
      <c r="P66" s="16"/>
    </row>
    <row r="67" spans="14:16" x14ac:dyDescent="0.25">
      <c r="N67" s="16"/>
      <c r="O67" s="16"/>
      <c r="P67" s="16"/>
    </row>
    <row r="68" spans="14:16" x14ac:dyDescent="0.25">
      <c r="N68" s="16"/>
      <c r="O68" s="16"/>
      <c r="P68" s="16"/>
    </row>
    <row r="69" spans="14:16" x14ac:dyDescent="0.25">
      <c r="N69" s="16"/>
      <c r="O69" s="16"/>
      <c r="P69" s="16"/>
    </row>
    <row r="70" spans="14:16" x14ac:dyDescent="0.25">
      <c r="N70" s="16"/>
      <c r="O70" s="16"/>
      <c r="P70" s="16"/>
    </row>
    <row r="71" spans="14:16" x14ac:dyDescent="0.25">
      <c r="N71" s="16"/>
      <c r="O71" s="16"/>
      <c r="P71" s="16"/>
    </row>
    <row r="72" spans="14:16" x14ac:dyDescent="0.25">
      <c r="N72" s="16"/>
      <c r="O72" s="16"/>
      <c r="P72" s="16"/>
    </row>
    <row r="73" spans="14:16" x14ac:dyDescent="0.25">
      <c r="N73" s="16"/>
      <c r="O73" s="16"/>
      <c r="P73" s="16"/>
    </row>
    <row r="74" spans="14:16" x14ac:dyDescent="0.25">
      <c r="N74" s="16"/>
      <c r="O74" s="16"/>
      <c r="P74" s="16"/>
    </row>
    <row r="75" spans="14:16" x14ac:dyDescent="0.25">
      <c r="N75" s="16"/>
      <c r="O75" s="16"/>
      <c r="P75" s="16"/>
    </row>
    <row r="76" spans="14:16" x14ac:dyDescent="0.25">
      <c r="N76" s="16"/>
      <c r="O76" s="16"/>
      <c r="P76" s="16"/>
    </row>
    <row r="77" spans="14:16" x14ac:dyDescent="0.25">
      <c r="N77" s="16"/>
      <c r="O77" s="16"/>
      <c r="P77" s="16"/>
    </row>
    <row r="78" spans="14:16" x14ac:dyDescent="0.25">
      <c r="N78" s="16"/>
      <c r="O78" s="16"/>
      <c r="P78" s="16"/>
    </row>
    <row r="79" spans="14:16" x14ac:dyDescent="0.25">
      <c r="N79" s="16"/>
      <c r="O79" s="16"/>
      <c r="P79" s="16"/>
    </row>
    <row r="80" spans="14:16" x14ac:dyDescent="0.25">
      <c r="N80" s="16"/>
      <c r="O80" s="16"/>
      <c r="P80" s="16"/>
    </row>
    <row r="81" spans="14:16" x14ac:dyDescent="0.25">
      <c r="N81" s="16"/>
      <c r="O81" s="16"/>
      <c r="P81" s="16"/>
    </row>
    <row r="82" spans="14:16" x14ac:dyDescent="0.25">
      <c r="N82" s="16"/>
      <c r="O82" s="16"/>
      <c r="P82" s="16"/>
    </row>
    <row r="83" spans="14:16" x14ac:dyDescent="0.25">
      <c r="N83" s="16"/>
      <c r="O83" s="16"/>
      <c r="P83" s="16"/>
    </row>
    <row r="84" spans="14:16" x14ac:dyDescent="0.25">
      <c r="N84" s="16"/>
      <c r="O84" s="16"/>
      <c r="P84" s="16"/>
    </row>
    <row r="85" spans="14:16" x14ac:dyDescent="0.25">
      <c r="N85" s="16"/>
      <c r="O85" s="16"/>
      <c r="P85" s="16"/>
    </row>
    <row r="86" spans="14:16" x14ac:dyDescent="0.25">
      <c r="N86" s="16"/>
      <c r="O86" s="16"/>
      <c r="P86" s="16"/>
    </row>
    <row r="87" spans="14:16" x14ac:dyDescent="0.25">
      <c r="N87" s="16"/>
      <c r="O87" s="16"/>
      <c r="P87" s="16"/>
    </row>
    <row r="88" spans="14:16" x14ac:dyDescent="0.25">
      <c r="N88" s="16"/>
      <c r="O88" s="16"/>
      <c r="P88" s="16"/>
    </row>
    <row r="89" spans="14:16" x14ac:dyDescent="0.25">
      <c r="N89" s="16"/>
      <c r="O89" s="16"/>
      <c r="P89" s="16"/>
    </row>
    <row r="90" spans="14:16" x14ac:dyDescent="0.25">
      <c r="N90" s="16"/>
      <c r="O90" s="16"/>
      <c r="P90" s="16"/>
    </row>
    <row r="91" spans="14:16" x14ac:dyDescent="0.25">
      <c r="N91" s="16"/>
      <c r="O91" s="16"/>
      <c r="P91" s="16"/>
    </row>
    <row r="92" spans="14:16" x14ac:dyDescent="0.25">
      <c r="N92" s="16"/>
      <c r="O92" s="16"/>
      <c r="P92" s="16"/>
    </row>
    <row r="93" spans="14:16" x14ac:dyDescent="0.25">
      <c r="N93" s="16"/>
      <c r="O93" s="16"/>
      <c r="P93" s="16"/>
    </row>
    <row r="94" spans="14:16" x14ac:dyDescent="0.25">
      <c r="N94" s="16"/>
      <c r="O94" s="16"/>
      <c r="P94" s="16"/>
    </row>
    <row r="95" spans="14:16" x14ac:dyDescent="0.25">
      <c r="N95" s="16"/>
      <c r="O95" s="16"/>
      <c r="P95" s="16"/>
    </row>
    <row r="96" spans="14:16" x14ac:dyDescent="0.25">
      <c r="N96" s="16"/>
      <c r="O96" s="16"/>
      <c r="P96" s="16"/>
    </row>
    <row r="97" spans="14:16" x14ac:dyDescent="0.25">
      <c r="N97" s="16"/>
      <c r="O97" s="16"/>
      <c r="P97" s="16"/>
    </row>
    <row r="98" spans="14:16" x14ac:dyDescent="0.25">
      <c r="N98" s="16"/>
      <c r="O98" s="16"/>
      <c r="P98" s="16"/>
    </row>
    <row r="99" spans="14:16" x14ac:dyDescent="0.25">
      <c r="N99" s="16"/>
      <c r="O99" s="16"/>
      <c r="P99" s="16"/>
    </row>
    <row r="100" spans="14:16" x14ac:dyDescent="0.25">
      <c r="N100" s="16"/>
      <c r="O100" s="16"/>
      <c r="P100" s="16"/>
    </row>
  </sheetData>
  <sheetProtection selectLockedCells="1"/>
  <mergeCells count="8">
    <mergeCell ref="A2:A4"/>
    <mergeCell ref="U2:V2"/>
    <mergeCell ref="S2:T2"/>
    <mergeCell ref="N2:R2"/>
    <mergeCell ref="K2:M2"/>
    <mergeCell ref="B2:D2"/>
    <mergeCell ref="E2:G2"/>
    <mergeCell ref="H2:J2"/>
  </mergeCells>
  <dataValidations count="8">
    <dataValidation type="decimal" allowBlank="1" showErrorMessage="1" errorTitle="Error" error="Scores must be between 0 and 20.  Please try again." promptTitle="Enter Scores" prompt="Enter Scores from 0 to 20." sqref="R7 J21 L9 B7:H9 B21:H21 N12:P14 N7:P9 B12:H14 J7:J9 J12:J14 N21:P21 L7 U10 J17:J18 N17:P18 B17:H18" xr:uid="{00000000-0002-0000-0000-000000000000}">
      <formula1>0</formula1>
      <formula2>20</formula2>
    </dataValidation>
    <dataValidation type="decimal" allowBlank="1" showErrorMessage="1" errorTitle="Error" error="Scores must be between 0 and 20.  Please try again." promptTitle="Enter Scores" prompt="Enter Scores from 0 to 20." sqref="I21 I7:I18" xr:uid="{00000000-0002-0000-0000-000001000000}">
      <formula1>0</formula1>
      <formula2>40</formula2>
    </dataValidation>
    <dataValidation type="decimal" allowBlank="1" showInputMessage="1" showErrorMessage="1" sqref="K21 K7:K18" xr:uid="{00000000-0002-0000-0000-000002000000}">
      <formula1>0</formula1>
      <formula2>100</formula2>
    </dataValidation>
    <dataValidation type="decimal" allowBlank="1" showErrorMessage="1" errorTitle="Error" error="Scores must be between 0 and 20.  Please try again." promptTitle="Enter Scores" prompt="Enter Scores from 0 to 20." sqref="U7:U9" xr:uid="{00000000-0002-0000-0000-000003000000}">
      <formula1>0</formula1>
      <formula2>100</formula2>
    </dataValidation>
    <dataValidation type="decimal" allowBlank="1" showErrorMessage="1" errorTitle="Error" error="Scores must be between 0 and 20.  Please try again." promptTitle="Enter Scores" prompt="Enter Scores from 0 to 20." sqref="Q7" xr:uid="{00000000-0002-0000-0000-000004000000}">
      <formula1>0</formula1>
      <formula2>35</formula2>
    </dataValidation>
    <dataValidation type="decimal" allowBlank="1" showInputMessage="1" showErrorMessage="1" sqref="Q8:Q9 Q14 Q21 Q17:Q18" xr:uid="{00000000-0002-0000-0000-000005000000}">
      <formula1>0</formula1>
      <formula2>35</formula2>
    </dataValidation>
    <dataValidation type="decimal" allowBlank="1" showErrorMessage="1" errorTitle="Error" error="Scores must be between 0 and 100.  Please try again." promptTitle="Enter Scores" prompt="Enter Scores from 0 to 20." sqref="U12:U14 U16:U21" xr:uid="{00000000-0002-0000-0000-000006000000}">
      <formula1>0</formula1>
      <formula2>100</formula2>
    </dataValidation>
    <dataValidation type="decimal" allowBlank="1" showInputMessage="1" showErrorMessage="1" error="Number must be between 0 and 100." sqref="S6:S21" xr:uid="{00000000-0002-0000-0000-000007000000}">
      <formula1>0</formula1>
      <formula2>100</formula2>
    </dataValidation>
  </dataValidations>
  <pageMargins left="0.2" right="0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>
      <selection activeCell="B17" sqref="B17"/>
    </sheetView>
  </sheetViews>
  <sheetFormatPr defaultRowHeight="15" x14ac:dyDescent="0.25"/>
  <cols>
    <col min="1" max="1" width="48.85546875" customWidth="1"/>
    <col min="2" max="2" width="44.7109375" customWidth="1"/>
    <col min="3" max="3" width="53.42578125" customWidth="1"/>
  </cols>
  <sheetData>
    <row r="1" spans="1:3" x14ac:dyDescent="0.25">
      <c r="A1" t="s">
        <v>7</v>
      </c>
      <c r="B1" t="s">
        <v>8</v>
      </c>
      <c r="C1" t="s">
        <v>9</v>
      </c>
    </row>
    <row r="2" spans="1:3" x14ac:dyDescent="0.25">
      <c r="A2" t="s">
        <v>10</v>
      </c>
      <c r="B2" t="s">
        <v>11</v>
      </c>
      <c r="C2" t="s">
        <v>12</v>
      </c>
    </row>
    <row r="3" spans="1:3" x14ac:dyDescent="0.25">
      <c r="A3" t="s">
        <v>13</v>
      </c>
      <c r="B3" t="s">
        <v>67</v>
      </c>
      <c r="C3" t="s">
        <v>14</v>
      </c>
    </row>
    <row r="4" spans="1:3" x14ac:dyDescent="0.25">
      <c r="A4" t="s">
        <v>15</v>
      </c>
      <c r="B4" t="s">
        <v>16</v>
      </c>
      <c r="C4" t="s">
        <v>17</v>
      </c>
    </row>
    <row r="5" spans="1:3" x14ac:dyDescent="0.25">
      <c r="A5" t="s">
        <v>18</v>
      </c>
      <c r="B5" t="s">
        <v>19</v>
      </c>
      <c r="C5" t="s">
        <v>20</v>
      </c>
    </row>
    <row r="6" spans="1:3" x14ac:dyDescent="0.25">
      <c r="A6" t="s">
        <v>6</v>
      </c>
      <c r="B6" t="s">
        <v>21</v>
      </c>
      <c r="C6" t="s">
        <v>22</v>
      </c>
    </row>
    <row r="7" spans="1:3" x14ac:dyDescent="0.25">
      <c r="A7" t="s">
        <v>23</v>
      </c>
      <c r="B7" t="s">
        <v>24</v>
      </c>
      <c r="C7" t="s">
        <v>25</v>
      </c>
    </row>
    <row r="8" spans="1:3" x14ac:dyDescent="0.25">
      <c r="A8" t="s">
        <v>26</v>
      </c>
      <c r="B8" t="s">
        <v>27</v>
      </c>
      <c r="C8" t="s">
        <v>28</v>
      </c>
    </row>
    <row r="9" spans="1:3" x14ac:dyDescent="0.25">
      <c r="A9" t="s">
        <v>29</v>
      </c>
      <c r="B9" t="s">
        <v>30</v>
      </c>
      <c r="C9" t="s">
        <v>31</v>
      </c>
    </row>
    <row r="10" spans="1:3" x14ac:dyDescent="0.25">
      <c r="A10" t="s">
        <v>32</v>
      </c>
      <c r="B10" t="s">
        <v>33</v>
      </c>
    </row>
    <row r="11" spans="1:3" x14ac:dyDescent="0.25">
      <c r="A11" t="s">
        <v>34</v>
      </c>
      <c r="B11" t="s">
        <v>35</v>
      </c>
      <c r="C11" t="s">
        <v>36</v>
      </c>
    </row>
    <row r="12" spans="1:3" x14ac:dyDescent="0.25">
      <c r="A12" t="s">
        <v>37</v>
      </c>
      <c r="B12" t="s">
        <v>38</v>
      </c>
    </row>
    <row r="13" spans="1:3" x14ac:dyDescent="0.25">
      <c r="A13" t="s">
        <v>39</v>
      </c>
      <c r="B13" t="s">
        <v>40</v>
      </c>
    </row>
    <row r="14" spans="1:3" x14ac:dyDescent="0.25">
      <c r="A14" t="s">
        <v>41</v>
      </c>
      <c r="B14" t="s">
        <v>42</v>
      </c>
    </row>
    <row r="15" spans="1:3" x14ac:dyDescent="0.25">
      <c r="A15" t="s">
        <v>43</v>
      </c>
      <c r="B15" t="s">
        <v>44</v>
      </c>
      <c r="C15" t="s">
        <v>45</v>
      </c>
    </row>
    <row r="16" spans="1:3" x14ac:dyDescent="0.25">
      <c r="A16" t="s">
        <v>46</v>
      </c>
      <c r="B16" t="s">
        <v>47</v>
      </c>
      <c r="C16" t="s">
        <v>48</v>
      </c>
    </row>
    <row r="17" spans="1:3" x14ac:dyDescent="0.25">
      <c r="A17" t="s">
        <v>49</v>
      </c>
      <c r="B17" t="s">
        <v>50</v>
      </c>
    </row>
    <row r="18" spans="1:3" x14ac:dyDescent="0.25">
      <c r="A18" t="s">
        <v>51</v>
      </c>
      <c r="B18" t="s">
        <v>52</v>
      </c>
      <c r="C18" t="s">
        <v>53</v>
      </c>
    </row>
    <row r="19" spans="1:3" x14ac:dyDescent="0.25">
      <c r="A19" t="s">
        <v>54</v>
      </c>
      <c r="B19" t="s">
        <v>55</v>
      </c>
    </row>
    <row r="20" spans="1:3" x14ac:dyDescent="0.25">
      <c r="A20" t="s">
        <v>56</v>
      </c>
      <c r="B20" t="s">
        <v>57</v>
      </c>
    </row>
    <row r="21" spans="1:3" x14ac:dyDescent="0.25">
      <c r="A21" t="s">
        <v>58</v>
      </c>
      <c r="B21" t="s">
        <v>59</v>
      </c>
      <c r="C21" t="s">
        <v>60</v>
      </c>
    </row>
    <row r="22" spans="1:3" x14ac:dyDescent="0.25">
      <c r="A22" t="s">
        <v>61</v>
      </c>
      <c r="B22" t="s">
        <v>62</v>
      </c>
    </row>
    <row r="23" spans="1:3" x14ac:dyDescent="0.25">
      <c r="A23" t="s">
        <v>63</v>
      </c>
      <c r="B23" t="s">
        <v>64</v>
      </c>
      <c r="C23" t="s">
        <v>65</v>
      </c>
    </row>
    <row r="24" spans="1:3" x14ac:dyDescent="0.25">
      <c r="A24" t="s">
        <v>66</v>
      </c>
      <c r="B24" t="s">
        <v>67</v>
      </c>
    </row>
    <row r="25" spans="1:3" x14ac:dyDescent="0.25">
      <c r="A25" t="s">
        <v>68</v>
      </c>
      <c r="B25" t="s">
        <v>69</v>
      </c>
      <c r="C2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dbala</cp:lastModifiedBy>
  <cp:lastPrinted>2016-09-25T00:45:04Z</cp:lastPrinted>
  <dcterms:created xsi:type="dcterms:W3CDTF">2012-03-26T01:09:01Z</dcterms:created>
  <dcterms:modified xsi:type="dcterms:W3CDTF">2018-10-04T01:56:31Z</dcterms:modified>
</cp:coreProperties>
</file>