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lash\Downloads\"/>
    </mc:Choice>
  </mc:AlternateContent>
  <workbookProtection workbookPassword="E70C" lockStructure="1"/>
  <bookViews>
    <workbookView xWindow="0" yWindow="0" windowWidth="20430" windowHeight="6870"/>
  </bookViews>
  <sheets>
    <sheet name="Sheet1" sheetId="1" r:id="rId1"/>
    <sheet name="Sheet2" sheetId="2" r:id="rId2"/>
  </sheets>
  <definedNames>
    <definedName name="_xlnm.Print_Area" localSheetId="0">Sheet1!$A$2:$W$29</definedName>
  </definedNames>
  <calcPr calcId="171027"/>
</workbook>
</file>

<file path=xl/calcChain.xml><?xml version="1.0" encoding="utf-8"?>
<calcChain xmlns="http://schemas.openxmlformats.org/spreadsheetml/2006/main">
  <c r="R24" i="1" l="1"/>
  <c r="J14" i="1"/>
  <c r="U9" i="1"/>
  <c r="U8" i="1"/>
  <c r="J10" i="1"/>
  <c r="D8" i="1"/>
  <c r="R15" i="1"/>
  <c r="R14" i="1"/>
  <c r="R11" i="1"/>
  <c r="R10" i="1"/>
  <c r="R9" i="1"/>
  <c r="R8" i="1"/>
  <c r="J26" i="1"/>
  <c r="J25" i="1"/>
  <c r="J24" i="1"/>
  <c r="J21" i="1"/>
  <c r="J20" i="1"/>
  <c r="J19" i="1"/>
  <c r="J16" i="1"/>
  <c r="J15" i="1"/>
  <c r="J11" i="1"/>
  <c r="J9" i="1"/>
  <c r="J8" i="1"/>
  <c r="J7" i="1"/>
  <c r="G26" i="1"/>
  <c r="G25" i="1"/>
  <c r="G24" i="1"/>
  <c r="G21" i="1"/>
  <c r="G20" i="1"/>
  <c r="G19" i="1"/>
  <c r="G16" i="1"/>
  <c r="G15" i="1"/>
  <c r="G14" i="1"/>
  <c r="G11" i="1"/>
  <c r="G10" i="1"/>
  <c r="G9" i="1"/>
  <c r="G8" i="1"/>
  <c r="D26" i="1"/>
  <c r="D25" i="1"/>
  <c r="D24" i="1"/>
  <c r="D21" i="1"/>
  <c r="D20" i="1"/>
  <c r="D19" i="1"/>
  <c r="D16" i="1"/>
  <c r="D15" i="1"/>
  <c r="D14" i="1"/>
  <c r="D11" i="1"/>
  <c r="D10" i="1"/>
  <c r="D9" i="1"/>
  <c r="D7" i="1"/>
  <c r="G7" i="1"/>
  <c r="W7" i="1"/>
  <c r="L10" i="1" l="1"/>
  <c r="L9" i="1"/>
  <c r="U10" i="1"/>
  <c r="U7" i="1"/>
  <c r="U11" i="1"/>
  <c r="W10" i="1"/>
  <c r="W9" i="1"/>
  <c r="W8" i="1"/>
  <c r="W11" i="1"/>
  <c r="L11" i="1" l="1"/>
  <c r="W26" i="1"/>
  <c r="W25" i="1"/>
  <c r="W24" i="1"/>
  <c r="U26" i="1"/>
  <c r="U25" i="1"/>
  <c r="U24" i="1"/>
  <c r="W20" i="1"/>
  <c r="W19" i="1"/>
  <c r="U21" i="1"/>
  <c r="U20" i="1"/>
  <c r="U19" i="1"/>
  <c r="W16" i="1"/>
  <c r="W15" i="1"/>
  <c r="W14" i="1"/>
  <c r="U16" i="1"/>
  <c r="U15" i="1"/>
  <c r="U14" i="1"/>
  <c r="R20" i="1"/>
  <c r="R19" i="1"/>
  <c r="R21" i="1"/>
  <c r="R25" i="1"/>
  <c r="R26" i="1"/>
  <c r="R16" i="1"/>
  <c r="L26" i="1" l="1"/>
  <c r="S25" i="1"/>
  <c r="S26" i="1"/>
  <c r="S24" i="1"/>
  <c r="S20" i="1"/>
  <c r="S21" i="1"/>
  <c r="S19" i="1"/>
  <c r="L16" i="1"/>
  <c r="W21" i="1"/>
  <c r="S16" i="1" l="1"/>
  <c r="S15" i="1"/>
  <c r="S14" i="1"/>
  <c r="L25" i="1"/>
  <c r="L24" i="1"/>
  <c r="L19" i="1"/>
  <c r="L21" i="1"/>
  <c r="L20" i="1"/>
  <c r="M26" i="1" l="1"/>
  <c r="M24" i="1"/>
  <c r="M25" i="1"/>
  <c r="N25" i="1"/>
  <c r="N24" i="1"/>
  <c r="N21" i="1"/>
  <c r="N26" i="1"/>
  <c r="N20" i="1"/>
  <c r="N19" i="1"/>
  <c r="M19" i="1"/>
  <c r="M21" i="1"/>
  <c r="M20" i="1"/>
  <c r="R7" i="1"/>
  <c r="S10" i="1" s="1"/>
  <c r="S8" i="1" l="1"/>
  <c r="S7" i="1"/>
  <c r="S11" i="1"/>
  <c r="S9" i="1"/>
  <c r="L14" i="1"/>
  <c r="L15" i="1"/>
  <c r="L8" i="1"/>
  <c r="M15" i="1" l="1"/>
  <c r="N7" i="1"/>
  <c r="M7" i="1"/>
  <c r="N11" i="1"/>
  <c r="M11" i="1"/>
  <c r="M9" i="1"/>
  <c r="M8" i="1"/>
  <c r="N10" i="1"/>
  <c r="M10" i="1"/>
  <c r="N15" i="1"/>
  <c r="N8" i="1"/>
  <c r="N14" i="1"/>
  <c r="N16" i="1"/>
  <c r="N9" i="1"/>
  <c r="M16" i="1"/>
  <c r="M14" i="1" l="1"/>
</calcChain>
</file>

<file path=xl/sharedStrings.xml><?xml version="1.0" encoding="utf-8"?>
<sst xmlns="http://schemas.openxmlformats.org/spreadsheetml/2006/main" count="141" uniqueCount="122">
  <si>
    <t>TOTAL</t>
  </si>
  <si>
    <t>PERCUSSION</t>
  </si>
  <si>
    <t xml:space="preserve"> </t>
  </si>
  <si>
    <t>AUXILARY</t>
  </si>
  <si>
    <t>CLASS 1A</t>
  </si>
  <si>
    <t>CLASS 2A</t>
  </si>
  <si>
    <t>Washington Community HS</t>
  </si>
  <si>
    <t>Band Name</t>
  </si>
  <si>
    <t>Director Name</t>
  </si>
  <si>
    <t>Assistant Director Name</t>
  </si>
  <si>
    <t>Normal West High School Marching Band</t>
  </si>
  <si>
    <t>Lisa Preston</t>
  </si>
  <si>
    <t>Ryan Budzinski</t>
  </si>
  <si>
    <t>The Morton High School Marching Band</t>
  </si>
  <si>
    <t>Craig Fitzpatrick</t>
  </si>
  <si>
    <t>Limestone Community High School Marching Rockets</t>
  </si>
  <si>
    <t>Andrew Empey</t>
  </si>
  <si>
    <t>Stevi Rzeszutko</t>
  </si>
  <si>
    <t>Tri-Valley High School Viking Marching Band</t>
  </si>
  <si>
    <t>Dan Marcotte</t>
  </si>
  <si>
    <t>Rebecca Marcotte (Aux) and Steve Hempen (Percussion)</t>
  </si>
  <si>
    <t>Jim Tallman and Lisa Parrott</t>
  </si>
  <si>
    <t>Ashley Houle and Lara Reem</t>
  </si>
  <si>
    <t>Rock Island High School, The Pride of Rock Island</t>
  </si>
  <si>
    <t xml:space="preserve">Peter Carlin </t>
  </si>
  <si>
    <t>Michael Tollenaer and Megan Bartlett</t>
  </si>
  <si>
    <t>Bloomington High School Marching Raiders</t>
  </si>
  <si>
    <t>Max Chernick</t>
  </si>
  <si>
    <t>Pamela Kelly</t>
  </si>
  <si>
    <t>Minooka Community HIgh School "Marching Indians"</t>
  </si>
  <si>
    <t>Rick Anderson</t>
  </si>
  <si>
    <t>Tyler White</t>
  </si>
  <si>
    <t>Watseka Marching Warriors</t>
  </si>
  <si>
    <t>Erik Parmenter</t>
  </si>
  <si>
    <t>Eureka High School Marching Hornets</t>
  </si>
  <si>
    <t>Todd Stalter</t>
  </si>
  <si>
    <t>Denise Yonker</t>
  </si>
  <si>
    <t>Paris High School Beacon Brigade</t>
  </si>
  <si>
    <t>Daniel Tripp</t>
  </si>
  <si>
    <t>Dunlap Marching Eagles</t>
  </si>
  <si>
    <t>Jason Shea/Jill Potts</t>
  </si>
  <si>
    <t>LaSalle-Peru High School, Marching Cavaliers</t>
  </si>
  <si>
    <t>Mr. Kyle Adelmann</t>
  </si>
  <si>
    <t>Illinois Valley Central Marching Grey Ghosts</t>
  </si>
  <si>
    <t>Matt Chapman</t>
  </si>
  <si>
    <t>Tim Higus</t>
  </si>
  <si>
    <t>Normal Community High School Marching Ironmen</t>
  </si>
  <si>
    <t>Lance Meadows</t>
  </si>
  <si>
    <t>Kris Bence</t>
  </si>
  <si>
    <t>Mt. Zion Marching Braves</t>
  </si>
  <si>
    <t xml:space="preserve">Brianna Bjerke </t>
  </si>
  <si>
    <t>East Peoria Community High School Marching Raiders</t>
  </si>
  <si>
    <t>Adam Schneblin</t>
  </si>
  <si>
    <t>Kyle Newgard</t>
  </si>
  <si>
    <t>Olympia High School Marching Spartans</t>
  </si>
  <si>
    <t>Kyle Brubaker</t>
  </si>
  <si>
    <t>Pekin Community High School Marching Dragons</t>
  </si>
  <si>
    <t>Karli McCann</t>
  </si>
  <si>
    <t>Naperville North Marching Huskies</t>
  </si>
  <si>
    <t>Dan Moore</t>
  </si>
  <si>
    <t>Brian Van Kley</t>
  </si>
  <si>
    <t>Danville High School Band of Vikings</t>
  </si>
  <si>
    <t>Kent Krause</t>
  </si>
  <si>
    <t>Prairie Central Marching Hawks</t>
  </si>
  <si>
    <t>Lesa Kline</t>
  </si>
  <si>
    <t>Megan Lackaff</t>
  </si>
  <si>
    <t>Pontiac Township High School Marching Indians</t>
  </si>
  <si>
    <t>Scot Schickel &amp; Keith Schmink</t>
  </si>
  <si>
    <t>Metamora Township High School Metamora Red Bird Marching Band</t>
  </si>
  <si>
    <t>Christopher B Render - Marching Band Director</t>
  </si>
  <si>
    <t>Dr. Wally Parks -Director of Bands</t>
  </si>
  <si>
    <t>CLASS RANKING</t>
  </si>
  <si>
    <t>OVERALL RANKING</t>
  </si>
  <si>
    <t>MUSIC PERFORMANCE</t>
  </si>
  <si>
    <t>VISUAL PERFORMANCE</t>
  </si>
  <si>
    <t>GENERAL EFFECT</t>
  </si>
  <si>
    <t>MUSIC TOTAL</t>
  </si>
  <si>
    <t>BEST WINDS</t>
  </si>
  <si>
    <t>AUXILIARY   (100 pts)</t>
  </si>
  <si>
    <t>Music Performance Ensemble</t>
  </si>
  <si>
    <t>Music Performance Individual Woodwinds</t>
  </si>
  <si>
    <t>Music Performance Individual Brass</t>
  </si>
  <si>
    <t>ENSEMBLE      (20 pts)</t>
  </si>
  <si>
    <t>MUSIC       (20 pts)</t>
  </si>
  <si>
    <t>OVERALL SCORES</t>
  </si>
  <si>
    <t>CLASS 3A</t>
  </si>
  <si>
    <t>CLASS 4A</t>
  </si>
  <si>
    <t>Normal Community</t>
  </si>
  <si>
    <t>Normal West</t>
  </si>
  <si>
    <t>VISUAL               (20 pts)</t>
  </si>
  <si>
    <t>MUSIC                 (20 pts)</t>
  </si>
  <si>
    <t>Herscher</t>
  </si>
  <si>
    <t>Dan Swallow</t>
  </si>
  <si>
    <t>Kent Baker</t>
  </si>
  <si>
    <t>Keith Baker</t>
  </si>
  <si>
    <t>EXHIBITION</t>
  </si>
  <si>
    <t>Bloomington</t>
  </si>
  <si>
    <t>Jeff Neavor</t>
  </si>
  <si>
    <t>Johnnie Green</t>
  </si>
  <si>
    <t>Stephen Bond</t>
  </si>
  <si>
    <t>Kevin Lepper</t>
  </si>
  <si>
    <t>Pamela Snoeck</t>
  </si>
  <si>
    <t>ROWVA</t>
  </si>
  <si>
    <t>Blue Ridge</t>
  </si>
  <si>
    <t>Farmington</t>
  </si>
  <si>
    <t>Pekin</t>
  </si>
  <si>
    <t>Limestone</t>
  </si>
  <si>
    <t>IVC</t>
  </si>
  <si>
    <t>Rockford</t>
  </si>
  <si>
    <t>NORMAL WEST MARCHING BAND INVITATIONAL September 24, 2016</t>
  </si>
  <si>
    <t>Canton</t>
  </si>
  <si>
    <t>Minooka</t>
  </si>
  <si>
    <t>Dunlap</t>
  </si>
  <si>
    <t>Davenport Central</t>
  </si>
  <si>
    <t>INDIVIDUAL                   (20 pts)</t>
  </si>
  <si>
    <t>AVG</t>
  </si>
  <si>
    <t>ENSEMBLE                       (20 pts)</t>
  </si>
  <si>
    <t>IND               (20 pts)</t>
  </si>
  <si>
    <t>PERC 
 (100 pts)</t>
  </si>
  <si>
    <t xml:space="preserve">  </t>
  </si>
  <si>
    <t>AAA33:AB38</t>
  </si>
  <si>
    <t>Melissa Gustafson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</si>
</sst>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/>
    <xf numFmtId="164" fontId="0" fillId="0" borderId="0" xfId="0" applyNumberFormat="1"/>
    <xf numFmtId="0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0" xfId="0" applyFill="1"/>
    <xf numFmtId="0" fontId="1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6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0" fillId="2" borderId="0" xfId="0" applyFill="1"/>
    <xf numFmtId="2" fontId="5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9" fillId="2" borderId="27" xfId="0" applyNumberFormat="1" applyFont="1" applyFill="1" applyBorder="1" applyAlignment="1">
      <alignment horizontal="center"/>
    </xf>
    <xf numFmtId="0" fontId="8" fillId="2" borderId="27" xfId="0" applyNumberFormat="1" applyFont="1" applyFill="1" applyBorder="1" applyAlignment="1">
      <alignment horizontal="center"/>
    </xf>
    <xf numFmtId="0" fontId="9" fillId="2" borderId="27" xfId="0" applyNumberFormat="1" applyFont="1" applyFill="1" applyBorder="1" applyAlignment="1">
      <alignment horizontal="center"/>
    </xf>
    <xf numFmtId="0" fontId="8" fillId="2" borderId="29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0" fillId="2" borderId="0" xfId="0" applyFill="1" applyBorder="1"/>
    <xf numFmtId="0" fontId="2" fillId="0" borderId="30" xfId="0" applyFont="1" applyFill="1" applyBorder="1" applyAlignment="1">
      <alignment horizontal="left"/>
    </xf>
    <xf numFmtId="2" fontId="8" fillId="0" borderId="31" xfId="0" applyNumberFormat="1" applyFont="1" applyFill="1" applyBorder="1" applyAlignment="1">
      <alignment horizontal="center"/>
    </xf>
    <xf numFmtId="2" fontId="9" fillId="2" borderId="31" xfId="0" applyNumberFormat="1" applyFont="1" applyFill="1" applyBorder="1" applyAlignment="1">
      <alignment horizontal="center"/>
    </xf>
    <xf numFmtId="0" fontId="8" fillId="2" borderId="31" xfId="0" applyNumberFormat="1" applyFont="1" applyFill="1" applyBorder="1" applyAlignment="1">
      <alignment horizontal="center"/>
    </xf>
    <xf numFmtId="0" fontId="9" fillId="2" borderId="31" xfId="0" applyNumberFormat="1" applyFont="1" applyFill="1" applyBorder="1" applyAlignment="1">
      <alignment horizontal="center"/>
    </xf>
    <xf numFmtId="0" fontId="8" fillId="2" borderId="30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left"/>
    </xf>
    <xf numFmtId="2" fontId="8" fillId="5" borderId="31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2" borderId="34" xfId="0" applyFill="1" applyBorder="1"/>
    <xf numFmtId="0" fontId="5" fillId="2" borderId="31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2" fontId="8" fillId="0" borderId="3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24" xfId="0" applyNumberFormat="1" applyFont="1" applyFill="1" applyBorder="1" applyAlignment="1" applyProtection="1">
      <alignment horizontal="center"/>
      <protection locked="0"/>
    </xf>
    <xf numFmtId="2" fontId="3" fillId="0" borderId="24" xfId="0" applyNumberFormat="1" applyFont="1" applyFill="1" applyBorder="1" applyAlignment="1" applyProtection="1">
      <alignment horizontal="center"/>
      <protection locked="0"/>
    </xf>
    <xf numFmtId="2" fontId="8" fillId="5" borderId="3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5" borderId="1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8" fillId="0" borderId="31" xfId="0" applyNumberFormat="1" applyFont="1" applyFill="1" applyBorder="1" applyAlignment="1" applyProtection="1">
      <alignment horizontal="center"/>
      <protection locked="0"/>
    </xf>
    <xf numFmtId="0" fontId="8" fillId="0" borderId="32" xfId="0" applyNumberFormat="1" applyFont="1" applyFill="1" applyBorder="1" applyAlignment="1" applyProtection="1">
      <alignment horizontal="center"/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0" fontId="8" fillId="5" borderId="31" xfId="0" applyNumberFormat="1" applyFont="1" applyFill="1" applyBorder="1" applyAlignment="1" applyProtection="1">
      <alignment horizontal="center"/>
      <protection locked="0"/>
    </xf>
    <xf numFmtId="0" fontId="8" fillId="5" borderId="32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23" xfId="0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2" fontId="8" fillId="3" borderId="27" xfId="0" applyNumberFormat="1" applyFont="1" applyFill="1" applyBorder="1" applyAlignment="1" applyProtection="1">
      <alignment horizontal="center"/>
      <protection locked="0"/>
    </xf>
    <xf numFmtId="2" fontId="8" fillId="3" borderId="27" xfId="0" applyNumberFormat="1" applyFont="1" applyFill="1" applyBorder="1" applyAlignment="1">
      <alignment horizontal="center"/>
    </xf>
    <xf numFmtId="0" fontId="8" fillId="3" borderId="27" xfId="0" applyNumberFormat="1" applyFont="1" applyFill="1" applyBorder="1" applyAlignment="1" applyProtection="1">
      <alignment horizontal="center"/>
      <protection locked="0"/>
    </xf>
    <xf numFmtId="0" fontId="8" fillId="3" borderId="28" xfId="0" applyNumberFormat="1" applyFont="1" applyFill="1" applyBorder="1" applyAlignment="1" applyProtection="1">
      <alignment horizontal="center"/>
      <protection locked="0"/>
    </xf>
    <xf numFmtId="0" fontId="11" fillId="3" borderId="35" xfId="0" applyFont="1" applyFill="1" applyBorder="1"/>
    <xf numFmtId="2" fontId="8" fillId="3" borderId="29" xfId="0" applyNumberFormat="1" applyFont="1" applyFill="1" applyBorder="1" applyAlignment="1" applyProtection="1">
      <alignment horizontal="center"/>
      <protection locked="0"/>
    </xf>
    <xf numFmtId="2" fontId="3" fillId="3" borderId="27" xfId="0" applyNumberFormat="1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>
      <alignment horizontal="left"/>
    </xf>
    <xf numFmtId="0" fontId="1" fillId="0" borderId="23" xfId="0" applyFont="1" applyFill="1" applyBorder="1" applyAlignment="1"/>
    <xf numFmtId="0" fontId="0" fillId="0" borderId="37" xfId="0" applyFill="1" applyBorder="1"/>
    <xf numFmtId="0" fontId="3" fillId="0" borderId="38" xfId="0" applyFont="1" applyFill="1" applyBorder="1" applyAlignment="1" applyProtection="1">
      <alignment horizontal="center"/>
      <protection locked="0"/>
    </xf>
    <xf numFmtId="2" fontId="3" fillId="0" borderId="38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0" fillId="0" borderId="40" xfId="0" applyFill="1" applyBorder="1"/>
    <xf numFmtId="0" fontId="0" fillId="0" borderId="40" xfId="0" applyFill="1" applyBorder="1" applyProtection="1">
      <protection locked="0"/>
    </xf>
    <xf numFmtId="2" fontId="0" fillId="0" borderId="40" xfId="0" applyNumberFormat="1" applyFill="1" applyBorder="1"/>
    <xf numFmtId="0" fontId="0" fillId="2" borderId="40" xfId="0" applyFill="1" applyBorder="1"/>
    <xf numFmtId="0" fontId="7" fillId="2" borderId="40" xfId="0" applyFont="1" applyFill="1" applyBorder="1"/>
    <xf numFmtId="2" fontId="3" fillId="0" borderId="41" xfId="0" applyNumberFormat="1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>
      <alignment horizontal="left"/>
    </xf>
    <xf numFmtId="2" fontId="3" fillId="0" borderId="42" xfId="0" applyNumberFormat="1" applyFont="1" applyFill="1" applyBorder="1" applyAlignment="1" applyProtection="1">
      <alignment horizontal="center"/>
      <protection locked="0"/>
    </xf>
    <xf numFmtId="2" fontId="3" fillId="0" borderId="42" xfId="0" applyNumberFormat="1" applyFont="1" applyFill="1" applyBorder="1" applyAlignment="1">
      <alignment horizontal="center"/>
    </xf>
    <xf numFmtId="2" fontId="5" fillId="2" borderId="42" xfId="0" applyNumberFormat="1" applyFont="1" applyFill="1" applyBorder="1" applyAlignment="1">
      <alignment horizontal="center"/>
    </xf>
    <xf numFmtId="0" fontId="3" fillId="2" borderId="42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2" fillId="0" borderId="17" xfId="0" applyFont="1" applyFill="1" applyBorder="1" applyAlignment="1" applyProtection="1">
      <alignment horizontal="center" wrapText="1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3" fillId="5" borderId="3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4" fillId="2" borderId="4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7" fillId="4" borderId="19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</cellXfs>
  <cellStyles count="1"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hair">
          <color indexed="64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thick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hair">
          <color indexed="64"/>
        </bottom>
      </border>
    </dxf>
    <dxf>
      <border outline="0">
        <left style="double">
          <color indexed="64"/>
        </left>
        <right style="double">
          <color indexed="64"/>
        </right>
        <top style="medium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6:W22" headerRowCount="0" totalsRowShown="0" headerRowDxfId="47" tableBorderDxfId="46">
  <tableColumns count="23">
    <tableColumn id="1" name="Column1" headerRowDxfId="45" dataDxfId="44"/>
    <tableColumn id="2" name="Column2" headerRowDxfId="43" dataDxfId="42"/>
    <tableColumn id="3" name="Column3" headerRowDxfId="41" dataDxfId="40"/>
    <tableColumn id="4" name="Column4" headerRowDxfId="39" dataDxfId="38">
      <calculatedColumnFormula>AVERAGE(B6,C6)</calculatedColumnFormula>
    </tableColumn>
    <tableColumn id="5" name="Column5" headerRowDxfId="37" dataDxfId="36"/>
    <tableColumn id="6" name="Column6" headerRowDxfId="35" dataDxfId="34"/>
    <tableColumn id="7" name="Column7" headerRowDxfId="33" dataDxfId="32"/>
    <tableColumn id="8" name="Column8" headerRowDxfId="31" dataDxfId="30"/>
    <tableColumn id="9" name="Column9" headerRowDxfId="29" dataDxfId="28"/>
    <tableColumn id="10" name="Column10" headerRowDxfId="27" dataDxfId="26"/>
    <tableColumn id="11" name="Column11" headerRowDxfId="25" dataDxfId="24"/>
    <tableColumn id="12" name="Column12" headerRowDxfId="23" dataDxfId="22"/>
    <tableColumn id="13" name="Column13" headerRowDxfId="21" dataDxfId="20"/>
    <tableColumn id="14" name="Column14" headerRowDxfId="19" dataDxfId="18">
      <calculatedColumnFormula>_xlfn.RANK.EQ(L6,L6:L16,0)</calculatedColumnFormula>
    </tableColumn>
    <tableColumn id="15" name="Column15" headerRowDxfId="17" dataDxfId="16"/>
    <tableColumn id="16" name="Column16" headerRowDxfId="15" dataDxfId="14"/>
    <tableColumn id="17" name="Column17" headerRowDxfId="13" dataDxfId="12"/>
    <tableColumn id="18" name="Column18" headerRowDxfId="11" dataDxfId="10"/>
    <tableColumn id="19" name="Column19" headerRowDxfId="9" dataDxfId="8"/>
    <tableColumn id="21" name="Column21" headerRowDxfId="7" dataDxfId="6"/>
    <tableColumn id="22" name="Column22" headerRowDxfId="5" dataDxfId="4"/>
    <tableColumn id="24" name="Column24" headerRowDxfId="3" dataDxfId="2"/>
    <tableColumn id="25" name="Column25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8"/>
  <sheetViews>
    <sheetView tabSelected="1" topLeftCell="M10" zoomScale="90" zoomScaleNormal="90" workbookViewId="0">
      <selection activeCell="A9" sqref="A9"/>
    </sheetView>
  </sheetViews>
  <sheetFormatPr defaultRowHeight="15" x14ac:dyDescent="0.25"/>
  <cols>
    <col min="1" max="1" width="14.5703125" customWidth="1"/>
    <col min="2" max="2" width="8.42578125" customWidth="1"/>
    <col min="3" max="3" width="8.7109375" customWidth="1"/>
    <col min="4" max="4" width="6.42578125" style="1" customWidth="1"/>
    <col min="5" max="5" width="8" customWidth="1"/>
    <col min="6" max="6" width="9.42578125" style="1" customWidth="1"/>
    <col min="7" max="7" width="6" style="1" customWidth="1"/>
    <col min="8" max="8" width="7.140625" customWidth="1"/>
    <col min="9" max="9" width="8.140625" style="1" customWidth="1"/>
    <col min="10" max="10" width="6.7109375" style="1" customWidth="1"/>
    <col min="11" max="11" width="6.42578125" style="1" customWidth="1"/>
    <col min="12" max="12" width="5.42578125" customWidth="1"/>
    <col min="13" max="13" width="7.140625" customWidth="1"/>
    <col min="14" max="14" width="7.5703125" style="1" customWidth="1"/>
    <col min="15" max="15" width="9.85546875" style="11" customWidth="1"/>
    <col min="16" max="16" width="8.28515625" style="11" customWidth="1"/>
    <col min="17" max="17" width="9.42578125" style="11" customWidth="1"/>
    <col min="18" max="18" width="5.140625" style="1" customWidth="1"/>
    <col min="19" max="19" width="7.140625" style="1" customWidth="1"/>
    <col min="20" max="20" width="9" customWidth="1"/>
    <col min="21" max="21" width="7.7109375" style="1" customWidth="1"/>
    <col min="22" max="22" width="9.5703125" customWidth="1"/>
    <col min="23" max="23" width="7.7109375" customWidth="1"/>
  </cols>
  <sheetData>
    <row r="1" spans="1:25" ht="15.75" thickBo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10"/>
      <c r="Q1" s="10"/>
      <c r="R1" s="6"/>
      <c r="S1" s="6"/>
      <c r="T1" s="7" t="s">
        <v>2</v>
      </c>
      <c r="U1" s="7"/>
      <c r="V1" s="7"/>
      <c r="W1" s="8" t="s">
        <v>2</v>
      </c>
    </row>
    <row r="2" spans="1:25" ht="18" customHeight="1" thickTop="1" thickBot="1" x14ac:dyDescent="0.3">
      <c r="A2" s="137" t="s">
        <v>109</v>
      </c>
      <c r="B2" s="140" t="s">
        <v>73</v>
      </c>
      <c r="C2" s="141"/>
      <c r="D2" s="144"/>
      <c r="E2" s="140" t="s">
        <v>74</v>
      </c>
      <c r="F2" s="141"/>
      <c r="G2" s="144"/>
      <c r="H2" s="140" t="s">
        <v>75</v>
      </c>
      <c r="I2" s="141"/>
      <c r="J2" s="141"/>
      <c r="K2" s="144"/>
      <c r="L2" s="140" t="s">
        <v>84</v>
      </c>
      <c r="M2" s="142"/>
      <c r="N2" s="143"/>
      <c r="O2" s="140" t="s">
        <v>77</v>
      </c>
      <c r="P2" s="141"/>
      <c r="Q2" s="141"/>
      <c r="R2" s="141"/>
      <c r="S2" s="141"/>
      <c r="T2" s="140" t="s">
        <v>1</v>
      </c>
      <c r="U2" s="141"/>
      <c r="V2" s="140" t="s">
        <v>3</v>
      </c>
      <c r="W2" s="141"/>
    </row>
    <row r="3" spans="1:25" ht="38.25" thickTop="1" x14ac:dyDescent="0.25">
      <c r="A3" s="138"/>
      <c r="B3" s="120" t="s">
        <v>114</v>
      </c>
      <c r="C3" s="121" t="s">
        <v>82</v>
      </c>
      <c r="D3" s="122" t="s">
        <v>115</v>
      </c>
      <c r="E3" s="121" t="s">
        <v>117</v>
      </c>
      <c r="F3" s="121" t="s">
        <v>116</v>
      </c>
      <c r="G3" s="122" t="s">
        <v>115</v>
      </c>
      <c r="H3" s="121" t="s">
        <v>83</v>
      </c>
      <c r="I3" s="121" t="s">
        <v>90</v>
      </c>
      <c r="J3" s="122" t="s">
        <v>76</v>
      </c>
      <c r="K3" s="121" t="s">
        <v>89</v>
      </c>
      <c r="L3" s="123" t="s">
        <v>0</v>
      </c>
      <c r="M3" s="124" t="s">
        <v>71</v>
      </c>
      <c r="N3" s="124" t="s">
        <v>72</v>
      </c>
      <c r="O3" s="121" t="s">
        <v>81</v>
      </c>
      <c r="P3" s="121" t="s">
        <v>80</v>
      </c>
      <c r="Q3" s="121" t="s">
        <v>79</v>
      </c>
      <c r="R3" s="123" t="s">
        <v>0</v>
      </c>
      <c r="S3" s="124" t="s">
        <v>71</v>
      </c>
      <c r="T3" s="121" t="s">
        <v>118</v>
      </c>
      <c r="U3" s="124" t="s">
        <v>71</v>
      </c>
      <c r="V3" s="121" t="s">
        <v>78</v>
      </c>
      <c r="W3" s="125" t="s">
        <v>71</v>
      </c>
    </row>
    <row r="4" spans="1:25" ht="26.25" thickBot="1" x14ac:dyDescent="0.3">
      <c r="A4" s="139"/>
      <c r="B4" s="77" t="s">
        <v>97</v>
      </c>
      <c r="C4" s="64" t="s">
        <v>93</v>
      </c>
      <c r="D4" s="63"/>
      <c r="E4" s="64" t="s">
        <v>98</v>
      </c>
      <c r="F4" s="64" t="s">
        <v>94</v>
      </c>
      <c r="G4" s="63"/>
      <c r="H4" s="64" t="s">
        <v>99</v>
      </c>
      <c r="I4" s="136" t="s">
        <v>121</v>
      </c>
      <c r="J4" s="63"/>
      <c r="K4" s="136" t="s">
        <v>92</v>
      </c>
      <c r="L4" s="18"/>
      <c r="M4" s="18"/>
      <c r="N4" s="18"/>
      <c r="O4" s="64" t="s">
        <v>97</v>
      </c>
      <c r="P4" s="64" t="s">
        <v>97</v>
      </c>
      <c r="Q4" s="64" t="s">
        <v>93</v>
      </c>
      <c r="R4" s="21"/>
      <c r="S4" s="18"/>
      <c r="T4" s="64" t="s">
        <v>100</v>
      </c>
      <c r="U4" s="18"/>
      <c r="V4" s="64" t="s">
        <v>101</v>
      </c>
      <c r="W4" s="24"/>
    </row>
    <row r="5" spans="1:25" ht="16.5" thickTop="1" thickBot="1" x14ac:dyDescent="0.3">
      <c r="B5" s="65"/>
      <c r="C5" s="65"/>
      <c r="E5" s="65"/>
      <c r="F5" s="65"/>
      <c r="H5" s="65"/>
      <c r="I5" s="65"/>
      <c r="J5"/>
      <c r="K5" s="65"/>
      <c r="L5" s="19"/>
      <c r="M5" s="19"/>
      <c r="N5" s="19"/>
      <c r="O5" s="65"/>
      <c r="P5" s="65"/>
      <c r="Q5" s="65"/>
      <c r="R5" s="22"/>
      <c r="S5" s="19"/>
      <c r="T5" s="65"/>
      <c r="U5" s="19"/>
      <c r="V5" s="65"/>
      <c r="W5" s="19"/>
    </row>
    <row r="6" spans="1:25" x14ac:dyDescent="0.25">
      <c r="A6" s="14" t="s">
        <v>4</v>
      </c>
      <c r="B6" s="66"/>
      <c r="C6" s="78"/>
      <c r="D6" s="15"/>
      <c r="E6" s="66"/>
      <c r="F6" s="66"/>
      <c r="G6" s="12"/>
      <c r="H6" s="66"/>
      <c r="I6" s="66"/>
      <c r="J6" s="12"/>
      <c r="K6" s="66"/>
      <c r="L6" s="4"/>
      <c r="M6" s="4"/>
      <c r="N6" s="4"/>
      <c r="O6" s="66"/>
      <c r="P6" s="66" t="s">
        <v>2</v>
      </c>
      <c r="Q6" s="66"/>
      <c r="R6" s="23"/>
      <c r="S6" s="4"/>
      <c r="T6" s="66"/>
      <c r="U6" s="4"/>
      <c r="V6" s="66"/>
      <c r="W6" s="9"/>
    </row>
    <row r="7" spans="1:25" x14ac:dyDescent="0.25">
      <c r="A7" s="17" t="s">
        <v>102</v>
      </c>
      <c r="B7" s="67">
        <v>10.1</v>
      </c>
      <c r="C7" s="67">
        <v>10.3</v>
      </c>
      <c r="D7" s="13">
        <f>AVERAGE(Table4[[#This Row],[Column2]:[Column3]])</f>
        <v>10.199999999999999</v>
      </c>
      <c r="E7" s="67">
        <v>10</v>
      </c>
      <c r="F7" s="67">
        <v>10</v>
      </c>
      <c r="G7" s="13">
        <f>AVERAGE(Table4[[#This Row],[Column5]:[Column6]])</f>
        <v>10</v>
      </c>
      <c r="H7" s="67">
        <v>10.1</v>
      </c>
      <c r="I7" s="67">
        <v>8.8000000000000007</v>
      </c>
      <c r="J7" s="13">
        <f>SUM(Table4[[#This Row],[Column8]:[Column9]])</f>
        <v>18.899999999999999</v>
      </c>
      <c r="K7" s="67">
        <v>10.6</v>
      </c>
      <c r="L7" s="20">
        <v>49.7</v>
      </c>
      <c r="M7" s="3">
        <f>_xlfn.RANK.EQ(L7,L7:L11,0)</f>
        <v>5</v>
      </c>
      <c r="N7" s="3">
        <f>_xlfn.RANK.EQ(L7,L$7:L$16,0)</f>
        <v>8</v>
      </c>
      <c r="O7" s="67">
        <v>3.8</v>
      </c>
      <c r="P7" s="67">
        <v>3.7</v>
      </c>
      <c r="Q7" s="67">
        <v>10.3</v>
      </c>
      <c r="R7" s="20">
        <f>SUM(O7,P7,Q7)</f>
        <v>17.8</v>
      </c>
      <c r="S7" s="3">
        <f>_xlfn.RANK.EQ(R7,R7:R11,0)</f>
        <v>5</v>
      </c>
      <c r="T7" s="67">
        <v>50</v>
      </c>
      <c r="U7" s="3">
        <f>_xlfn.RANK.EQ(T7,T7:T11,0)</f>
        <v>5</v>
      </c>
      <c r="V7" s="67">
        <v>52</v>
      </c>
      <c r="W7" s="129">
        <f>_xlfn.RANK.EQ(V7, V7:V11,0)</f>
        <v>5</v>
      </c>
      <c r="X7" s="2"/>
      <c r="Y7" s="2"/>
    </row>
    <row r="8" spans="1:25" x14ac:dyDescent="0.25">
      <c r="A8" s="17" t="s">
        <v>103</v>
      </c>
      <c r="B8" s="67">
        <v>10.7</v>
      </c>
      <c r="C8" s="67">
        <v>10.5</v>
      </c>
      <c r="D8" s="13">
        <f>AVERAGE(Table4[[#This Row],[Column2]:[Column3]])</f>
        <v>10.6</v>
      </c>
      <c r="E8" s="67">
        <v>12</v>
      </c>
      <c r="F8" s="67">
        <v>10.6</v>
      </c>
      <c r="G8" s="13">
        <f>AVERAGE(Table4[[#This Row],[Column5]:[Column6]])</f>
        <v>11.3</v>
      </c>
      <c r="H8" s="67">
        <v>11</v>
      </c>
      <c r="I8" s="67">
        <v>11.5</v>
      </c>
      <c r="J8" s="13">
        <f>SUM(Table4[[#This Row],[Column8]:[Column9]])</f>
        <v>22.5</v>
      </c>
      <c r="K8" s="67">
        <v>11.3</v>
      </c>
      <c r="L8" s="20">
        <f>SUM(D8,G8,J8,K8)</f>
        <v>55.7</v>
      </c>
      <c r="M8" s="3">
        <f>_xlfn.RANK.EQ(L8,L7:L11,0)</f>
        <v>3</v>
      </c>
      <c r="N8" s="3">
        <f>_xlfn.RANK.EQ(L8,L$7:L$16,0)</f>
        <v>6</v>
      </c>
      <c r="O8" s="67">
        <v>4</v>
      </c>
      <c r="P8" s="67">
        <v>3.9</v>
      </c>
      <c r="Q8" s="67">
        <v>10.5</v>
      </c>
      <c r="R8" s="20">
        <f>SUM(Table4[[#This Row],[Column15]:[Column17]])</f>
        <v>18.399999999999999</v>
      </c>
      <c r="S8" s="3">
        <f>_xlfn.RANK.EQ(R8,R7:R11,0)</f>
        <v>3</v>
      </c>
      <c r="T8" s="67">
        <v>53</v>
      </c>
      <c r="U8" s="3">
        <f>_xlfn.RANK.EQ(T8,T8:T12,0)</f>
        <v>3</v>
      </c>
      <c r="V8" s="67">
        <v>68</v>
      </c>
      <c r="W8" s="129">
        <f>_xlfn.RANK.EQ(V8,V7:V11,0)</f>
        <v>3</v>
      </c>
      <c r="X8" s="2"/>
    </row>
    <row r="9" spans="1:25" s="1" customFormat="1" x14ac:dyDescent="0.25">
      <c r="A9" s="87" t="s">
        <v>104</v>
      </c>
      <c r="B9" s="67">
        <v>11.3</v>
      </c>
      <c r="C9" s="67">
        <v>10.1</v>
      </c>
      <c r="D9" s="13">
        <f>AVERAGE(Table4[[#This Row],[Column2]:[Column3]])</f>
        <v>10.7</v>
      </c>
      <c r="E9" s="67">
        <v>13</v>
      </c>
      <c r="F9" s="67">
        <v>10.7</v>
      </c>
      <c r="G9" s="13">
        <f>AVERAGE(Table4[[#This Row],[Column5]:[Column6]])</f>
        <v>11.85</v>
      </c>
      <c r="H9" s="67">
        <v>11.3</v>
      </c>
      <c r="I9" s="67">
        <v>11.3</v>
      </c>
      <c r="J9" s="13">
        <f>SUM(Table4[[#This Row],[Column8]:[Column9]])</f>
        <v>22.6</v>
      </c>
      <c r="K9" s="67">
        <v>11.2</v>
      </c>
      <c r="L9" s="20">
        <f>SUM(D9,G9,J9,K9)</f>
        <v>56.349999999999994</v>
      </c>
      <c r="M9" s="3">
        <f>_xlfn.RANK.EQ(L9,L7:L11,0)</f>
        <v>2</v>
      </c>
      <c r="N9" s="3">
        <f>_xlfn.RANK.EQ(L9,L$7:L$16,0)</f>
        <v>5</v>
      </c>
      <c r="O9" s="67">
        <v>4.3</v>
      </c>
      <c r="P9" s="67">
        <v>4.0999999999999996</v>
      </c>
      <c r="Q9" s="67">
        <v>10.1</v>
      </c>
      <c r="R9" s="20">
        <f>SUM(Table4[[#This Row],[Column15]:[Column17]])</f>
        <v>18.5</v>
      </c>
      <c r="S9" s="3">
        <f>_xlfn.RANK.EQ(R9,R7:R11,0)</f>
        <v>2</v>
      </c>
      <c r="T9" s="67">
        <v>55</v>
      </c>
      <c r="U9" s="3">
        <f>_xlfn.RANK.EQ(T9,T9:T13,0)</f>
        <v>2</v>
      </c>
      <c r="V9" s="67">
        <v>69</v>
      </c>
      <c r="W9" s="129">
        <f>_xlfn.RANK.EQ(V9,V7:V11,0)</f>
        <v>2</v>
      </c>
      <c r="X9" s="2"/>
    </row>
    <row r="10" spans="1:25" s="1" customFormat="1" x14ac:dyDescent="0.25">
      <c r="A10" s="17" t="s">
        <v>91</v>
      </c>
      <c r="B10" s="67">
        <v>11.6</v>
      </c>
      <c r="C10" s="67">
        <v>12.1</v>
      </c>
      <c r="D10" s="13">
        <f>AVERAGE(Table4[[#This Row],[Column2]:[Column3]])</f>
        <v>11.85</v>
      </c>
      <c r="E10" s="67">
        <v>14</v>
      </c>
      <c r="F10" s="67">
        <v>12.8</v>
      </c>
      <c r="G10" s="13">
        <f>AVERAGE(Table4[[#This Row],[Column5]:[Column6]])</f>
        <v>13.4</v>
      </c>
      <c r="H10" s="67">
        <v>11.1</v>
      </c>
      <c r="I10" s="67">
        <v>11</v>
      </c>
      <c r="J10" s="13">
        <f>SUM(Table4[[#This Row],[Column8]:[Column9]])</f>
        <v>22.1</v>
      </c>
      <c r="K10" s="67">
        <v>12.8</v>
      </c>
      <c r="L10" s="20">
        <f>SUM(D10,G10,J10,K10)</f>
        <v>60.150000000000006</v>
      </c>
      <c r="M10" s="3">
        <f>_xlfn.RANK.EQ(L10,L7:L11,0)</f>
        <v>1</v>
      </c>
      <c r="N10" s="3">
        <f>_xlfn.RANK.EQ(L10,L$7:L$16,0)</f>
        <v>3</v>
      </c>
      <c r="O10" s="67">
        <v>4.5</v>
      </c>
      <c r="P10" s="67">
        <v>4.3</v>
      </c>
      <c r="Q10" s="67">
        <v>12.1</v>
      </c>
      <c r="R10" s="20">
        <f>SUM(Table4[[#This Row],[Column15]:[Column17]])</f>
        <v>20.9</v>
      </c>
      <c r="S10" s="3">
        <f>_xlfn.RANK.EQ(R10,R7:R11,0)</f>
        <v>1</v>
      </c>
      <c r="T10" s="67">
        <v>70</v>
      </c>
      <c r="U10" s="119">
        <f>_xlfn.RANK.EQ(T10,T7:T11,0)</f>
        <v>1</v>
      </c>
      <c r="V10" s="67">
        <v>87</v>
      </c>
      <c r="W10" s="130">
        <f>_xlfn.RANK.EQ(V10,V7:V11,0)</f>
        <v>1</v>
      </c>
      <c r="X10" s="2"/>
    </row>
    <row r="11" spans="1:25" s="1" customFormat="1" x14ac:dyDescent="0.25">
      <c r="A11" s="114" t="s">
        <v>108</v>
      </c>
      <c r="B11" s="115">
        <v>10.8</v>
      </c>
      <c r="C11" s="115">
        <v>10.199999999999999</v>
      </c>
      <c r="D11" s="116">
        <f>AVERAGE(Table4[[#This Row],[Column2]:[Column3]])</f>
        <v>10.5</v>
      </c>
      <c r="E11" s="115">
        <v>10</v>
      </c>
      <c r="F11" s="115">
        <v>10.5</v>
      </c>
      <c r="G11" s="116">
        <f>AVERAGE(Table4[[#This Row],[Column5]:[Column6]])</f>
        <v>10.25</v>
      </c>
      <c r="H11" s="115">
        <v>9.6999999999999993</v>
      </c>
      <c r="I11" s="115">
        <v>9</v>
      </c>
      <c r="J11" s="116">
        <f>SUM(Table4[[#This Row],[Column8]:[Column9]])</f>
        <v>18.7</v>
      </c>
      <c r="K11" s="115">
        <v>10.8</v>
      </c>
      <c r="L11" s="117">
        <f>SUM(D11,G11,J11,K11)</f>
        <v>50.25</v>
      </c>
      <c r="M11" s="118">
        <f>_xlfn.RANK.EQ(L11,L7:L11,0)</f>
        <v>4</v>
      </c>
      <c r="N11" s="118">
        <f>_xlfn.RANK.EQ(L11,L$7:L$16,0)</f>
        <v>7</v>
      </c>
      <c r="O11" s="115">
        <v>4.0999999999999996</v>
      </c>
      <c r="P11" s="115">
        <v>4</v>
      </c>
      <c r="Q11" s="115">
        <v>10.199999999999999</v>
      </c>
      <c r="R11" s="117">
        <f>SUM(Table4[[#This Row],[Column15]:[Column17]])</f>
        <v>18.299999999999997</v>
      </c>
      <c r="S11" s="118">
        <f>_xlfn.RANK.EQ(R11,R7:R11,0)</f>
        <v>4</v>
      </c>
      <c r="T11" s="115">
        <v>53</v>
      </c>
      <c r="U11" s="118">
        <f>_xlfn.RANK.EQ(T11,T7:T11,0)</f>
        <v>3</v>
      </c>
      <c r="V11" s="73">
        <v>61</v>
      </c>
      <c r="W11" s="131">
        <f>_xlfn.RANK.EQ(V11,V7:V11,0)</f>
        <v>4</v>
      </c>
      <c r="X11" s="2"/>
    </row>
    <row r="12" spans="1:25" ht="17.25" thickBot="1" x14ac:dyDescent="0.35">
      <c r="A12" s="108"/>
      <c r="B12" s="109"/>
      <c r="C12" s="109"/>
      <c r="D12" s="110"/>
      <c r="E12" s="109"/>
      <c r="F12" s="109"/>
      <c r="G12" s="108"/>
      <c r="H12" s="109"/>
      <c r="I12" s="109"/>
      <c r="J12" s="108"/>
      <c r="K12" s="109"/>
      <c r="L12" s="111"/>
      <c r="M12" s="111"/>
      <c r="N12" s="111"/>
      <c r="O12" s="109"/>
      <c r="P12" s="109"/>
      <c r="Q12" s="109"/>
      <c r="R12" s="112"/>
      <c r="S12" s="111"/>
      <c r="T12" s="109"/>
      <c r="U12" s="111"/>
      <c r="V12" s="113"/>
      <c r="W12" s="132"/>
      <c r="X12" s="2"/>
    </row>
    <row r="13" spans="1:25" ht="15.75" thickTop="1" x14ac:dyDescent="0.25">
      <c r="A13" s="55" t="s">
        <v>5</v>
      </c>
      <c r="B13" s="68"/>
      <c r="C13" s="68"/>
      <c r="D13" s="57"/>
      <c r="E13" s="68"/>
      <c r="F13" s="68"/>
      <c r="G13" s="56"/>
      <c r="H13" s="68"/>
      <c r="I13" s="69"/>
      <c r="J13" s="58"/>
      <c r="K13" s="69"/>
      <c r="L13" s="59"/>
      <c r="M13" s="51"/>
      <c r="N13" s="51"/>
      <c r="O13" s="68"/>
      <c r="P13" s="68" t="s">
        <v>2</v>
      </c>
      <c r="Q13" s="68" t="s">
        <v>2</v>
      </c>
      <c r="R13" s="60"/>
      <c r="S13" s="51"/>
      <c r="T13" s="68"/>
      <c r="U13" s="51"/>
      <c r="V13" s="68"/>
      <c r="W13" s="133"/>
    </row>
    <row r="14" spans="1:25" x14ac:dyDescent="0.25">
      <c r="A14" s="17" t="s">
        <v>105</v>
      </c>
      <c r="B14" s="67">
        <v>12.3</v>
      </c>
      <c r="C14" s="67">
        <v>12.6</v>
      </c>
      <c r="D14" s="13">
        <f>AVERAGE(Table4[[#This Row],[Column2]:[Column3]])</f>
        <v>12.45</v>
      </c>
      <c r="E14" s="67">
        <v>11</v>
      </c>
      <c r="F14" s="67">
        <v>10.9</v>
      </c>
      <c r="G14" s="13">
        <f>AVERAGE(Table4[[#This Row],[Column5]:[Column6]])</f>
        <v>10.95</v>
      </c>
      <c r="H14" s="67">
        <v>11.8</v>
      </c>
      <c r="I14" s="67">
        <v>12.5</v>
      </c>
      <c r="J14" s="13">
        <f>SUM(Table4[[#This Row],[Column8]:[Column9]])</f>
        <v>24.3</v>
      </c>
      <c r="K14" s="67">
        <v>11.1</v>
      </c>
      <c r="L14" s="20">
        <f>SUM(D14,G14,J14,K14)</f>
        <v>58.800000000000004</v>
      </c>
      <c r="M14" s="3">
        <f>_xlfn.RANK.EQ(L14,L14:L16,0)</f>
        <v>3</v>
      </c>
      <c r="N14" s="3">
        <f>_xlfn.RANK.EQ(L14,L$7:L$16,0)</f>
        <v>4</v>
      </c>
      <c r="O14" s="67">
        <v>4.7</v>
      </c>
      <c r="P14" s="67">
        <v>4.5999999999999996</v>
      </c>
      <c r="Q14" s="67">
        <v>12.6</v>
      </c>
      <c r="R14" s="20">
        <f>SUM(Table4[[#This Row],[Column15]:[Column17]])</f>
        <v>21.9</v>
      </c>
      <c r="S14" s="3">
        <f>_xlfn.RANK.EQ(R14,R$14:R$16,0)</f>
        <v>3</v>
      </c>
      <c r="T14" s="67">
        <v>64</v>
      </c>
      <c r="U14" s="3">
        <f>_xlfn.RANK.EQ(T14,T$14:T$16,0)</f>
        <v>3</v>
      </c>
      <c r="V14" s="67">
        <v>78</v>
      </c>
      <c r="W14" s="3">
        <f>_xlfn.RANK.EQ(V14,V$14:V$16,0)</f>
        <v>2</v>
      </c>
    </row>
    <row r="15" spans="1:25" ht="16.5" x14ac:dyDescent="0.3">
      <c r="A15" s="17" t="s">
        <v>106</v>
      </c>
      <c r="B15" s="67">
        <v>13.9</v>
      </c>
      <c r="C15" s="67">
        <v>14.5</v>
      </c>
      <c r="D15" s="13">
        <f>AVERAGE(Table4[[#This Row],[Column2]:[Column3]])</f>
        <v>14.2</v>
      </c>
      <c r="E15" s="67">
        <v>16</v>
      </c>
      <c r="F15" s="67">
        <v>13.5</v>
      </c>
      <c r="G15" s="13">
        <f>AVERAGE(Table4[[#This Row],[Column5]:[Column6]])</f>
        <v>14.75</v>
      </c>
      <c r="H15" s="67">
        <v>14.4</v>
      </c>
      <c r="I15" s="67">
        <v>14.5</v>
      </c>
      <c r="J15" s="13">
        <f>SUM(Table4[[#This Row],[Column8]:[Column9]])</f>
        <v>28.9</v>
      </c>
      <c r="K15" s="67">
        <v>12.6</v>
      </c>
      <c r="L15" s="20">
        <f>SUM(D15,G15,J15,K15)</f>
        <v>70.449999999999989</v>
      </c>
      <c r="M15" s="3">
        <f>_xlfn.RANK.EQ(L15,L14:L16,0)</f>
        <v>1</v>
      </c>
      <c r="N15" s="3">
        <f>_xlfn.RANK.EQ(L15,L$7:L$16,0)</f>
        <v>1</v>
      </c>
      <c r="O15" s="67">
        <v>5</v>
      </c>
      <c r="P15" s="67">
        <v>5.2</v>
      </c>
      <c r="Q15" s="67">
        <v>14.5</v>
      </c>
      <c r="R15" s="20">
        <f>SUM(Table4[[#This Row],[Column15]:[Column17]])</f>
        <v>24.7</v>
      </c>
      <c r="S15" s="3">
        <f>_xlfn.RANK.EQ(R15,R$14:R$16,0)</f>
        <v>1</v>
      </c>
      <c r="T15" s="67">
        <v>74</v>
      </c>
      <c r="U15" s="3">
        <f>_xlfn.RANK.EQ(T15,T$14:T$16,0)</f>
        <v>1</v>
      </c>
      <c r="V15" s="126">
        <v>92</v>
      </c>
      <c r="W15" s="3">
        <f>_xlfn.RANK.EQ(V15,V$14:V$16,0)</f>
        <v>1</v>
      </c>
    </row>
    <row r="16" spans="1:25" s="1" customFormat="1" ht="16.5" x14ac:dyDescent="0.3">
      <c r="A16" s="100" t="s">
        <v>107</v>
      </c>
      <c r="B16" s="67">
        <v>13.5</v>
      </c>
      <c r="C16" s="67">
        <v>13.8</v>
      </c>
      <c r="D16" s="13">
        <f>AVERAGE(Table4[[#This Row],[Column2]:[Column3]])</f>
        <v>13.65</v>
      </c>
      <c r="E16" s="67">
        <v>13</v>
      </c>
      <c r="F16" s="67">
        <v>11.3</v>
      </c>
      <c r="G16" s="13">
        <f>AVERAGE(Table4[[#This Row],[Column5]:[Column6]])</f>
        <v>12.15</v>
      </c>
      <c r="H16" s="67">
        <v>12.5</v>
      </c>
      <c r="I16" s="67">
        <v>13.2</v>
      </c>
      <c r="J16" s="13">
        <f>SUM(Table4[[#This Row],[Column8]:[Column9]])</f>
        <v>25.7</v>
      </c>
      <c r="K16" s="67">
        <v>11.3</v>
      </c>
      <c r="L16" s="20">
        <f>SUM(D16,G16,J16,K16)</f>
        <v>62.8</v>
      </c>
      <c r="M16" s="3">
        <f>_xlfn.RANK.EQ(L16,L$14:L$16,0)</f>
        <v>2</v>
      </c>
      <c r="N16" s="3">
        <f>_xlfn.RANK.EQ(L16,L$7:L$16,0)</f>
        <v>2</v>
      </c>
      <c r="O16" s="67">
        <v>4.9000000000000004</v>
      </c>
      <c r="P16" s="67">
        <v>4.8</v>
      </c>
      <c r="Q16" s="67">
        <v>13.8</v>
      </c>
      <c r="R16" s="20">
        <f>SUM(O16,P16,Q16)</f>
        <v>23.5</v>
      </c>
      <c r="S16" s="3">
        <f>_xlfn.RANK.EQ(R16,R$14:R$16,0)</f>
        <v>2</v>
      </c>
      <c r="T16" s="67">
        <v>68</v>
      </c>
      <c r="U16" s="3">
        <f>_xlfn.RANK.EQ(T16,T$14:T$16,0)</f>
        <v>2</v>
      </c>
      <c r="V16" s="126">
        <v>72</v>
      </c>
      <c r="W16" s="3">
        <f>_xlfn.RANK.EQ(V16,V$14:V$16,0)</f>
        <v>3</v>
      </c>
    </row>
    <row r="17" spans="1:27" ht="15.75" thickBot="1" x14ac:dyDescent="0.3">
      <c r="A17" s="101"/>
      <c r="B17" s="102"/>
      <c r="C17" s="102"/>
      <c r="D17" s="103"/>
      <c r="E17" s="102"/>
      <c r="F17" s="102"/>
      <c r="G17" s="104"/>
      <c r="H17" s="102"/>
      <c r="I17" s="102"/>
      <c r="J17" s="104"/>
      <c r="K17" s="102"/>
      <c r="L17" s="105"/>
      <c r="M17" s="105"/>
      <c r="N17" s="105"/>
      <c r="O17" s="102"/>
      <c r="P17" s="102"/>
      <c r="Q17" s="102"/>
      <c r="R17" s="106"/>
      <c r="S17" s="105"/>
      <c r="T17" s="102"/>
      <c r="U17" s="105"/>
      <c r="V17" s="107" t="s">
        <v>2</v>
      </c>
      <c r="W17" s="134"/>
    </row>
    <row r="18" spans="1:27" ht="15.75" thickTop="1" x14ac:dyDescent="0.25">
      <c r="A18" s="45" t="s">
        <v>85</v>
      </c>
      <c r="B18" s="70"/>
      <c r="C18" s="70"/>
      <c r="D18" s="46"/>
      <c r="E18" s="70"/>
      <c r="F18" s="70"/>
      <c r="G18" s="46"/>
      <c r="H18" s="70"/>
      <c r="I18" s="70"/>
      <c r="J18" s="46"/>
      <c r="K18" s="70"/>
      <c r="L18" s="47"/>
      <c r="M18" s="48"/>
      <c r="N18" s="48"/>
      <c r="O18" s="79"/>
      <c r="P18" s="79"/>
      <c r="Q18" s="80"/>
      <c r="R18" s="49"/>
      <c r="S18" s="50"/>
      <c r="T18" s="70"/>
      <c r="U18" s="51"/>
      <c r="V18" s="68"/>
      <c r="W18" s="133"/>
    </row>
    <row r="19" spans="1:27" x14ac:dyDescent="0.25">
      <c r="A19" s="17" t="s">
        <v>112</v>
      </c>
      <c r="B19" s="71">
        <v>13.6</v>
      </c>
      <c r="C19" s="71">
        <v>13.4</v>
      </c>
      <c r="D19" s="25">
        <f>AVERAGE(Table4[[#This Row],[Column2]:[Column3]])</f>
        <v>13.5</v>
      </c>
      <c r="E19" s="71">
        <v>11</v>
      </c>
      <c r="F19" s="71">
        <v>12.2</v>
      </c>
      <c r="G19" s="25">
        <f>AVERAGE(Table4[[#This Row],[Column5]:[Column6]])</f>
        <v>11.6</v>
      </c>
      <c r="H19" s="71">
        <v>14.6</v>
      </c>
      <c r="I19" s="71">
        <v>14.2</v>
      </c>
      <c r="J19" s="25">
        <f>SUM(Table4[[#This Row],[Column8]:[Column9]])</f>
        <v>28.799999999999997</v>
      </c>
      <c r="K19" s="71">
        <v>14.1</v>
      </c>
      <c r="L19" s="26">
        <f>SUM(D19,G19,J19,K19)</f>
        <v>68</v>
      </c>
      <c r="M19" s="27">
        <f>_xlfn.RANK.EQ(L19,L$19:L$21,0)</f>
        <v>2</v>
      </c>
      <c r="N19" s="3">
        <f>_xlfn.RANK.EQ(L19,L$19:L$27,0)</f>
        <v>4</v>
      </c>
      <c r="O19" s="67">
        <v>4.8</v>
      </c>
      <c r="P19" s="67">
        <v>4.8</v>
      </c>
      <c r="Q19" s="67">
        <v>13.4</v>
      </c>
      <c r="R19" s="20">
        <f t="shared" ref="R19:R20" si="0">SUM(O19,P19,Q19)</f>
        <v>23</v>
      </c>
      <c r="S19" s="27">
        <f>_xlfn.RANK.EQ(R19,R$19:R$21,0)</f>
        <v>3</v>
      </c>
      <c r="T19" s="71">
        <v>66</v>
      </c>
      <c r="U19" s="27">
        <f>_xlfn.RANK.EQ(T19,T$19:T$21,0)</f>
        <v>2</v>
      </c>
      <c r="V19" s="67">
        <v>96</v>
      </c>
      <c r="W19" s="3">
        <f>_xlfn.RANK.EQ(V19,V$19:V$21,0)</f>
        <v>1</v>
      </c>
    </row>
    <row r="20" spans="1:27" x14ac:dyDescent="0.25">
      <c r="A20" s="17" t="s">
        <v>113</v>
      </c>
      <c r="B20" s="71">
        <v>14.3</v>
      </c>
      <c r="C20" s="71">
        <v>13.2</v>
      </c>
      <c r="D20" s="25">
        <f>AVERAGE(Table4[[#This Row],[Column2]:[Column3]])</f>
        <v>13.75</v>
      </c>
      <c r="E20" s="71">
        <v>10</v>
      </c>
      <c r="F20" s="71">
        <v>11.5</v>
      </c>
      <c r="G20" s="25">
        <f>AVERAGE(Table4[[#This Row],[Column5]:[Column6]])</f>
        <v>10.75</v>
      </c>
      <c r="H20" s="71">
        <v>14.3</v>
      </c>
      <c r="I20" s="71">
        <v>14.1</v>
      </c>
      <c r="J20" s="25">
        <f>SUM(Table4[[#This Row],[Column8]:[Column9]])</f>
        <v>28.4</v>
      </c>
      <c r="K20" s="71">
        <v>12.3</v>
      </c>
      <c r="L20" s="26">
        <f>SUM(D20,G20,J20,K20)</f>
        <v>65.2</v>
      </c>
      <c r="M20" s="27">
        <f>_xlfn.RANK.EQ(L20,L$19:L$21,0)</f>
        <v>3</v>
      </c>
      <c r="N20" s="3">
        <f>_xlfn.RANK.EQ(L20,L$19:L$27,0)</f>
        <v>5</v>
      </c>
      <c r="O20" s="67">
        <v>5.0999999999999996</v>
      </c>
      <c r="P20" s="67">
        <v>5.4</v>
      </c>
      <c r="Q20" s="67">
        <v>13.2</v>
      </c>
      <c r="R20" s="20">
        <f t="shared" si="0"/>
        <v>23.7</v>
      </c>
      <c r="S20" s="27">
        <f>_xlfn.RANK.EQ(R20,R$19:R$21,0)</f>
        <v>2</v>
      </c>
      <c r="T20" s="71">
        <v>65</v>
      </c>
      <c r="U20" s="27">
        <f>_xlfn.RANK.EQ(T20,T$19:T$21,0)</f>
        <v>3</v>
      </c>
      <c r="V20" s="67">
        <v>76</v>
      </c>
      <c r="W20" s="3">
        <f>_xlfn.RANK.EQ(V20,V$19:V$21,0)</f>
        <v>3</v>
      </c>
    </row>
    <row r="21" spans="1:27" x14ac:dyDescent="0.25">
      <c r="A21" s="99" t="s">
        <v>87</v>
      </c>
      <c r="B21" s="72">
        <v>14</v>
      </c>
      <c r="C21" s="72">
        <v>14.6</v>
      </c>
      <c r="D21" s="28">
        <f>AVERAGE(Table4[[#This Row],[Column2]:[Column3]])</f>
        <v>14.3</v>
      </c>
      <c r="E21" s="72">
        <v>12</v>
      </c>
      <c r="F21" s="72">
        <v>13.2</v>
      </c>
      <c r="G21" s="28">
        <f>AVERAGE(Table4[[#This Row],[Column5]:[Column6]])</f>
        <v>12.6</v>
      </c>
      <c r="H21" s="72">
        <v>14.4</v>
      </c>
      <c r="I21" s="72">
        <v>15</v>
      </c>
      <c r="J21" s="28">
        <f>SUM(Table4[[#This Row],[Column8]:[Column9]])</f>
        <v>29.4</v>
      </c>
      <c r="K21" s="72">
        <v>14.6</v>
      </c>
      <c r="L21" s="29">
        <f>SUM(D21,G21,J21,K21)</f>
        <v>70.899999999999991</v>
      </c>
      <c r="M21" s="27">
        <f>_xlfn.RANK.EQ(L21,L$19:L$21,0)</f>
        <v>1</v>
      </c>
      <c r="N21" s="3">
        <f>_xlfn.RANK.EQ(L21,L$19:L$27,0)</f>
        <v>1</v>
      </c>
      <c r="O21" s="67">
        <v>5</v>
      </c>
      <c r="P21" s="67">
        <v>5.2</v>
      </c>
      <c r="Q21" s="67">
        <v>14.6</v>
      </c>
      <c r="R21" s="20">
        <f>SUM(O21,P21,Q21)</f>
        <v>24.799999999999997</v>
      </c>
      <c r="S21" s="27">
        <f>_xlfn.RANK.EQ(R21,R$19:R$21,0)</f>
        <v>1</v>
      </c>
      <c r="T21" s="71">
        <v>81</v>
      </c>
      <c r="U21" s="27">
        <f>_xlfn.RANK.EQ(T21,T$19:T$21,0)</f>
        <v>1</v>
      </c>
      <c r="V21" s="73">
        <v>92</v>
      </c>
      <c r="W21" s="135">
        <f>_xlfn.RANK.EQ(V21,V19:V21,0)</f>
        <v>2</v>
      </c>
    </row>
    <row r="22" spans="1:27" ht="17.25" thickBot="1" x14ac:dyDescent="0.35">
      <c r="A22" s="40"/>
      <c r="B22" s="73"/>
      <c r="C22" s="73"/>
      <c r="D22" s="31"/>
      <c r="E22" s="73"/>
      <c r="F22" s="73"/>
      <c r="G22" s="31"/>
      <c r="H22" s="73"/>
      <c r="I22" s="73"/>
      <c r="J22" s="31"/>
      <c r="K22" s="73"/>
      <c r="L22" s="41"/>
      <c r="M22" s="30"/>
      <c r="N22" s="30" t="s">
        <v>2</v>
      </c>
      <c r="O22" s="81" t="s">
        <v>2</v>
      </c>
      <c r="P22" s="81"/>
      <c r="Q22" s="82"/>
      <c r="R22" s="42"/>
      <c r="S22" s="43"/>
      <c r="T22" s="73"/>
      <c r="U22" s="44"/>
      <c r="V22" s="127"/>
      <c r="W22" s="135"/>
    </row>
    <row r="23" spans="1:27" ht="15.75" thickTop="1" x14ac:dyDescent="0.25">
      <c r="A23" s="53" t="s">
        <v>86</v>
      </c>
      <c r="B23" s="74"/>
      <c r="C23" s="74"/>
      <c r="D23" s="54"/>
      <c r="E23" s="74"/>
      <c r="F23" s="74"/>
      <c r="G23" s="54"/>
      <c r="H23" s="74"/>
      <c r="I23" s="74"/>
      <c r="J23" s="54"/>
      <c r="K23" s="74"/>
      <c r="L23" s="47"/>
      <c r="M23" s="48"/>
      <c r="N23" s="48"/>
      <c r="O23" s="83"/>
      <c r="P23" s="83"/>
      <c r="Q23" s="84"/>
      <c r="R23" s="49"/>
      <c r="S23" s="50"/>
      <c r="T23" s="74"/>
      <c r="U23" s="51"/>
      <c r="V23" s="128"/>
      <c r="W23" s="133"/>
    </row>
    <row r="24" spans="1:27" x14ac:dyDescent="0.25">
      <c r="A24" s="61" t="s">
        <v>110</v>
      </c>
      <c r="B24" s="75">
        <v>11.1</v>
      </c>
      <c r="C24" s="75">
        <v>12.9</v>
      </c>
      <c r="D24" s="33">
        <f>AVERAGE(B24:C24)</f>
        <v>12</v>
      </c>
      <c r="E24" s="75">
        <v>10</v>
      </c>
      <c r="F24" s="75">
        <v>11.4</v>
      </c>
      <c r="G24" s="33">
        <f>AVERAGE(E24:F24)</f>
        <v>10.7</v>
      </c>
      <c r="H24" s="75">
        <v>13.6</v>
      </c>
      <c r="I24" s="75">
        <v>13.8</v>
      </c>
      <c r="J24" s="33">
        <f>SUM(H24:I24)</f>
        <v>27.4</v>
      </c>
      <c r="K24" s="75">
        <v>11.7</v>
      </c>
      <c r="L24" s="26">
        <f>SUM(D24,G24,J24,K24)</f>
        <v>61.8</v>
      </c>
      <c r="M24" s="27">
        <f>_xlfn.RANK.EQ(L24,L$24:L$27,0)</f>
        <v>3</v>
      </c>
      <c r="N24" s="3">
        <f>_xlfn.RANK.EQ(L24,L$19:L$27,0)</f>
        <v>6</v>
      </c>
      <c r="O24" s="13">
        <v>4.2</v>
      </c>
      <c r="P24" s="13">
        <v>4</v>
      </c>
      <c r="Q24" s="13">
        <v>12.9</v>
      </c>
      <c r="R24" s="20">
        <f>SUM(O24:Q24)</f>
        <v>21.1</v>
      </c>
      <c r="S24" s="27">
        <f>_xlfn.RANK.EQ(R24,R$24:R$27,0)</f>
        <v>3</v>
      </c>
      <c r="T24" s="75">
        <v>63</v>
      </c>
      <c r="U24" s="27">
        <f>_xlfn.RANK.EQ(T24,T$24:T$27,0)</f>
        <v>3</v>
      </c>
      <c r="V24" s="86">
        <v>75</v>
      </c>
      <c r="W24" s="3">
        <f>_xlfn.RANK.EQ(V24,V$24:V$27,0)</f>
        <v>3</v>
      </c>
    </row>
    <row r="25" spans="1:27" x14ac:dyDescent="0.25">
      <c r="A25" s="62" t="s">
        <v>111</v>
      </c>
      <c r="B25" s="76">
        <v>14.6</v>
      </c>
      <c r="C25" s="76">
        <v>14.2</v>
      </c>
      <c r="D25" s="32">
        <f>AVERAGE(B25:C25)</f>
        <v>14.399999999999999</v>
      </c>
      <c r="E25" s="76">
        <v>14</v>
      </c>
      <c r="F25" s="76">
        <v>12</v>
      </c>
      <c r="G25" s="32">
        <f>AVERAGE(E25:F25)</f>
        <v>13</v>
      </c>
      <c r="H25" s="76">
        <v>15.4</v>
      </c>
      <c r="I25" s="76">
        <v>15.2</v>
      </c>
      <c r="J25" s="32">
        <f>SUM(H25:I25)</f>
        <v>30.6</v>
      </c>
      <c r="K25" s="76">
        <v>11.4</v>
      </c>
      <c r="L25" s="26">
        <f>SUM(D25,G25,J25,K25)</f>
        <v>69.400000000000006</v>
      </c>
      <c r="M25" s="27">
        <f>_xlfn.RANK.EQ(L25,L$24:L$27,0)</f>
        <v>2</v>
      </c>
      <c r="N25" s="3">
        <f>_xlfn.RANK.EQ(L25,L$19:L$27,0)</f>
        <v>3</v>
      </c>
      <c r="O25" s="88">
        <v>5.3</v>
      </c>
      <c r="P25" s="88">
        <v>5.3</v>
      </c>
      <c r="Q25" s="88">
        <v>14.2</v>
      </c>
      <c r="R25" s="20">
        <f t="shared" ref="R25" si="1">SUM(O25,P25,Q25)</f>
        <v>24.799999999999997</v>
      </c>
      <c r="S25" s="27">
        <f>_xlfn.RANK.EQ(R25,R$24:R$27,0)</f>
        <v>2</v>
      </c>
      <c r="T25" s="76">
        <v>87</v>
      </c>
      <c r="U25" s="27">
        <f>_xlfn.RANK.EQ(T25,T$24:T$27,0)</f>
        <v>1</v>
      </c>
      <c r="V25" s="86">
        <v>93</v>
      </c>
      <c r="W25" s="3">
        <f>_xlfn.RANK.EQ(V25,V$24:V$27,0)</f>
        <v>1</v>
      </c>
    </row>
    <row r="26" spans="1:27" s="1" customFormat="1" x14ac:dyDescent="0.25">
      <c r="A26" s="89" t="s">
        <v>96</v>
      </c>
      <c r="B26" s="13">
        <v>15</v>
      </c>
      <c r="C26" s="13">
        <v>15.1</v>
      </c>
      <c r="D26" s="13">
        <f>AVERAGE(B26:C26)</f>
        <v>15.05</v>
      </c>
      <c r="E26" s="13">
        <v>12</v>
      </c>
      <c r="F26" s="13">
        <v>13</v>
      </c>
      <c r="G26" s="13">
        <f>AVERAGE(E26:F26)</f>
        <v>12.5</v>
      </c>
      <c r="H26" s="13">
        <v>14.9</v>
      </c>
      <c r="I26" s="13">
        <v>15.1</v>
      </c>
      <c r="J26" s="13">
        <f>SUM(H26:I26)</f>
        <v>30</v>
      </c>
      <c r="K26" s="13">
        <v>13.2</v>
      </c>
      <c r="L26" s="20">
        <f t="shared" ref="L26" si="2">SUM(D26,G26,J26,K26)</f>
        <v>70.75</v>
      </c>
      <c r="M26" s="27">
        <f>_xlfn.RANK.EQ(L26,L$24:L$27,0)</f>
        <v>1</v>
      </c>
      <c r="N26" s="3">
        <f>_xlfn.RANK.EQ(L26,L$19:L$27,0)</f>
        <v>2</v>
      </c>
      <c r="O26" s="13">
        <v>5.6</v>
      </c>
      <c r="P26" s="13">
        <v>5.5</v>
      </c>
      <c r="Q26" s="13">
        <v>15.1</v>
      </c>
      <c r="R26" s="20">
        <f t="shared" ref="R26" si="3">SUM(O26,P26,Q26)</f>
        <v>26.2</v>
      </c>
      <c r="S26" s="27">
        <f>_xlfn.RANK.EQ(R26,R$24:R$27,0)</f>
        <v>1</v>
      </c>
      <c r="T26" s="76">
        <v>81</v>
      </c>
      <c r="U26" s="27">
        <f>_xlfn.RANK.EQ(T26,T$24:T$27,0)</f>
        <v>2</v>
      </c>
      <c r="V26" s="86">
        <v>79</v>
      </c>
      <c r="W26" s="3">
        <f>_xlfn.RANK.EQ(V26,V$24:V$27,0)</f>
        <v>2</v>
      </c>
    </row>
    <row r="27" spans="1:27" ht="15.75" thickBot="1" x14ac:dyDescent="0.3">
      <c r="A27" s="91"/>
      <c r="B27" s="92"/>
      <c r="C27" s="92"/>
      <c r="D27" s="93"/>
      <c r="E27" s="92"/>
      <c r="F27" s="92"/>
      <c r="G27" s="93"/>
      <c r="H27" s="92"/>
      <c r="I27" s="92"/>
      <c r="J27" s="93"/>
      <c r="K27" s="92"/>
      <c r="L27" s="34"/>
      <c r="M27" s="35"/>
      <c r="N27" s="38" t="s">
        <v>119</v>
      </c>
      <c r="O27" s="94"/>
      <c r="P27" s="94"/>
      <c r="Q27" s="95"/>
      <c r="R27" s="36"/>
      <c r="S27" s="37"/>
      <c r="T27" s="92"/>
      <c r="U27" s="38"/>
      <c r="V27" s="98"/>
      <c r="W27" s="39"/>
    </row>
    <row r="28" spans="1:27" s="1" customFormat="1" ht="16.5" thickTop="1" thickBot="1" x14ac:dyDescent="0.3">
      <c r="A28" s="90" t="s">
        <v>95</v>
      </c>
      <c r="B28" s="70"/>
      <c r="C28" s="70"/>
      <c r="D28" s="46"/>
      <c r="E28" s="70"/>
      <c r="F28" s="70"/>
      <c r="G28" s="46"/>
      <c r="H28" s="70"/>
      <c r="I28" s="70"/>
      <c r="J28" s="46"/>
      <c r="K28" s="70"/>
      <c r="L28" s="47"/>
      <c r="M28" s="48"/>
      <c r="N28" s="48"/>
      <c r="O28" s="79"/>
      <c r="P28" s="79"/>
      <c r="Q28" s="80"/>
      <c r="R28" s="49"/>
      <c r="S28" s="50"/>
      <c r="T28" s="70"/>
      <c r="U28" s="51"/>
      <c r="V28" s="85"/>
      <c r="W28" s="52"/>
      <c r="AA28" s="1" t="s">
        <v>2</v>
      </c>
    </row>
    <row r="29" spans="1:27" ht="16.5" thickTop="1" thickBot="1" x14ac:dyDescent="0.3">
      <c r="A29" s="96" t="s">
        <v>88</v>
      </c>
      <c r="B29" s="97"/>
      <c r="C29" s="92"/>
      <c r="D29" s="93"/>
      <c r="E29" s="92"/>
      <c r="F29" s="92"/>
      <c r="G29" s="93"/>
      <c r="H29" s="92"/>
      <c r="I29" s="92"/>
      <c r="J29" s="93"/>
      <c r="K29" s="92"/>
      <c r="L29" s="34"/>
      <c r="M29" s="35"/>
      <c r="N29" s="35"/>
      <c r="O29" s="88"/>
      <c r="P29" s="88"/>
      <c r="Q29" s="88"/>
      <c r="R29" s="20"/>
      <c r="S29" s="37"/>
      <c r="T29" s="92"/>
      <c r="U29" s="38"/>
      <c r="V29" s="98"/>
      <c r="W29" s="39"/>
    </row>
    <row r="30" spans="1:27" ht="15.75" thickTop="1" x14ac:dyDescent="0.25">
      <c r="O30" s="16"/>
      <c r="P30" s="16"/>
      <c r="Q30" s="16"/>
    </row>
    <row r="31" spans="1:27" x14ac:dyDescent="0.25">
      <c r="O31" s="16"/>
      <c r="P31" s="16"/>
      <c r="Q31" s="16" t="s">
        <v>119</v>
      </c>
    </row>
    <row r="32" spans="1:27" x14ac:dyDescent="0.25">
      <c r="O32" s="16"/>
      <c r="P32" s="16"/>
      <c r="Q32" s="16"/>
    </row>
    <row r="33" spans="4:27" x14ac:dyDescent="0.25">
      <c r="D33" s="1" t="s">
        <v>2</v>
      </c>
      <c r="O33" s="16"/>
      <c r="P33" s="16"/>
      <c r="Q33" s="16"/>
      <c r="AA33" t="s">
        <v>120</v>
      </c>
    </row>
    <row r="34" spans="4:27" x14ac:dyDescent="0.25">
      <c r="O34" s="16"/>
      <c r="P34" s="16"/>
      <c r="Q34" s="16"/>
    </row>
    <row r="35" spans="4:27" x14ac:dyDescent="0.25">
      <c r="O35" s="16"/>
      <c r="P35" s="16"/>
      <c r="Q35" s="16"/>
    </row>
    <row r="36" spans="4:27" x14ac:dyDescent="0.25">
      <c r="O36" s="16"/>
      <c r="P36" s="16"/>
      <c r="Q36" s="16"/>
    </row>
    <row r="37" spans="4:27" x14ac:dyDescent="0.25">
      <c r="O37" s="16"/>
      <c r="P37" s="16"/>
      <c r="Q37" s="16"/>
    </row>
    <row r="38" spans="4:27" x14ac:dyDescent="0.25">
      <c r="O38" s="16"/>
      <c r="P38" s="16"/>
      <c r="Q38" s="16"/>
    </row>
    <row r="39" spans="4:27" x14ac:dyDescent="0.25">
      <c r="O39" s="16"/>
      <c r="P39" s="16"/>
      <c r="Q39" s="16"/>
    </row>
    <row r="40" spans="4:27" x14ac:dyDescent="0.25">
      <c r="O40" s="16"/>
      <c r="P40" s="16"/>
      <c r="Q40" s="16"/>
    </row>
    <row r="41" spans="4:27" x14ac:dyDescent="0.25">
      <c r="O41" s="16"/>
      <c r="P41" s="16"/>
      <c r="Q41" s="16"/>
    </row>
    <row r="42" spans="4:27" x14ac:dyDescent="0.25">
      <c r="O42" s="16"/>
      <c r="P42" s="16"/>
      <c r="Q42" s="16"/>
    </row>
    <row r="43" spans="4:27" x14ac:dyDescent="0.25">
      <c r="O43" s="16"/>
      <c r="P43" s="16"/>
      <c r="Q43" s="16"/>
    </row>
    <row r="44" spans="4:27" x14ac:dyDescent="0.25">
      <c r="O44" s="16"/>
      <c r="P44" s="16"/>
      <c r="Q44" s="16"/>
    </row>
    <row r="45" spans="4:27" x14ac:dyDescent="0.25">
      <c r="O45" s="16"/>
      <c r="P45" s="16"/>
      <c r="Q45" s="16"/>
    </row>
    <row r="46" spans="4:27" x14ac:dyDescent="0.25">
      <c r="O46" s="16"/>
      <c r="P46" s="16"/>
      <c r="Q46" s="16"/>
    </row>
    <row r="47" spans="4:27" x14ac:dyDescent="0.25">
      <c r="O47" s="16"/>
      <c r="P47" s="16"/>
      <c r="Q47" s="16"/>
    </row>
    <row r="48" spans="4:27" x14ac:dyDescent="0.25">
      <c r="O48" s="16"/>
      <c r="P48" s="16"/>
      <c r="Q48" s="16"/>
    </row>
    <row r="49" spans="15:17" x14ac:dyDescent="0.25">
      <c r="O49" s="16"/>
      <c r="P49" s="16"/>
      <c r="Q49" s="16"/>
    </row>
    <row r="50" spans="15:17" x14ac:dyDescent="0.25">
      <c r="O50" s="16"/>
      <c r="P50" s="16"/>
      <c r="Q50" s="16"/>
    </row>
    <row r="51" spans="15:17" x14ac:dyDescent="0.25">
      <c r="O51" s="16"/>
      <c r="P51" s="16"/>
      <c r="Q51" s="16"/>
    </row>
    <row r="52" spans="15:17" x14ac:dyDescent="0.25">
      <c r="O52" s="16"/>
      <c r="P52" s="16"/>
      <c r="Q52" s="16"/>
    </row>
    <row r="53" spans="15:17" x14ac:dyDescent="0.25">
      <c r="O53" s="16"/>
      <c r="P53" s="16"/>
      <c r="Q53" s="16"/>
    </row>
    <row r="54" spans="15:17" x14ac:dyDescent="0.25">
      <c r="O54" s="16"/>
      <c r="P54" s="16"/>
      <c r="Q54" s="16"/>
    </row>
    <row r="55" spans="15:17" x14ac:dyDescent="0.25">
      <c r="O55" s="16"/>
      <c r="P55" s="16"/>
      <c r="Q55" s="16"/>
    </row>
    <row r="56" spans="15:17" x14ac:dyDescent="0.25">
      <c r="O56" s="16"/>
      <c r="P56" s="16"/>
      <c r="Q56" s="16"/>
    </row>
    <row r="57" spans="15:17" x14ac:dyDescent="0.25">
      <c r="O57" s="16"/>
      <c r="P57" s="16"/>
      <c r="Q57" s="16"/>
    </row>
    <row r="58" spans="15:17" x14ac:dyDescent="0.25">
      <c r="O58" s="16"/>
      <c r="P58" s="16"/>
      <c r="Q58" s="16"/>
    </row>
    <row r="59" spans="15:17" x14ac:dyDescent="0.25">
      <c r="O59" s="16"/>
      <c r="P59" s="16"/>
      <c r="Q59" s="16"/>
    </row>
    <row r="60" spans="15:17" x14ac:dyDescent="0.25">
      <c r="O60" s="16"/>
      <c r="P60" s="16"/>
      <c r="Q60" s="16"/>
    </row>
    <row r="61" spans="15:17" x14ac:dyDescent="0.25">
      <c r="O61" s="16"/>
      <c r="P61" s="16"/>
      <c r="Q61" s="16"/>
    </row>
    <row r="62" spans="15:17" x14ac:dyDescent="0.25">
      <c r="O62" s="16"/>
      <c r="P62" s="16"/>
      <c r="Q62" s="16"/>
    </row>
    <row r="63" spans="15:17" x14ac:dyDescent="0.25">
      <c r="O63" s="16"/>
      <c r="P63" s="16"/>
      <c r="Q63" s="16"/>
    </row>
    <row r="64" spans="15:17" x14ac:dyDescent="0.25">
      <c r="O64" s="16"/>
      <c r="P64" s="16"/>
      <c r="Q64" s="16"/>
    </row>
    <row r="65" spans="15:17" x14ac:dyDescent="0.25">
      <c r="O65" s="16"/>
      <c r="P65" s="16"/>
      <c r="Q65" s="16"/>
    </row>
    <row r="66" spans="15:17" x14ac:dyDescent="0.25">
      <c r="O66" s="16"/>
      <c r="P66" s="16"/>
      <c r="Q66" s="16"/>
    </row>
    <row r="67" spans="15:17" x14ac:dyDescent="0.25">
      <c r="O67" s="16"/>
      <c r="P67" s="16"/>
      <c r="Q67" s="16"/>
    </row>
    <row r="68" spans="15:17" x14ac:dyDescent="0.25">
      <c r="O68" s="16"/>
      <c r="P68" s="16"/>
      <c r="Q68" s="16"/>
    </row>
    <row r="69" spans="15:17" x14ac:dyDescent="0.25">
      <c r="O69" s="16"/>
      <c r="P69" s="16"/>
      <c r="Q69" s="16"/>
    </row>
    <row r="70" spans="15:17" x14ac:dyDescent="0.25">
      <c r="O70" s="16"/>
      <c r="P70" s="16"/>
      <c r="Q70" s="16"/>
    </row>
    <row r="71" spans="15:17" x14ac:dyDescent="0.25">
      <c r="O71" s="16"/>
      <c r="P71" s="16"/>
      <c r="Q71" s="16"/>
    </row>
    <row r="72" spans="15:17" x14ac:dyDescent="0.25">
      <c r="O72" s="16"/>
      <c r="P72" s="16"/>
      <c r="Q72" s="16"/>
    </row>
    <row r="73" spans="15:17" x14ac:dyDescent="0.25">
      <c r="O73" s="16"/>
      <c r="P73" s="16"/>
      <c r="Q73" s="16"/>
    </row>
    <row r="74" spans="15:17" x14ac:dyDescent="0.25">
      <c r="O74" s="16"/>
      <c r="P74" s="16"/>
      <c r="Q74" s="16"/>
    </row>
    <row r="75" spans="15:17" x14ac:dyDescent="0.25">
      <c r="O75" s="16"/>
      <c r="P75" s="16"/>
      <c r="Q75" s="16"/>
    </row>
    <row r="76" spans="15:17" x14ac:dyDescent="0.25">
      <c r="O76" s="16"/>
      <c r="P76" s="16"/>
      <c r="Q76" s="16"/>
    </row>
    <row r="77" spans="15:17" x14ac:dyDescent="0.25">
      <c r="O77" s="16"/>
      <c r="P77" s="16"/>
      <c r="Q77" s="16"/>
    </row>
    <row r="78" spans="15:17" x14ac:dyDescent="0.25">
      <c r="O78" s="16"/>
      <c r="P78" s="16"/>
      <c r="Q78" s="16"/>
    </row>
    <row r="79" spans="15:17" x14ac:dyDescent="0.25">
      <c r="O79" s="16"/>
      <c r="P79" s="16"/>
      <c r="Q79" s="16"/>
    </row>
    <row r="80" spans="15:17" x14ac:dyDescent="0.25">
      <c r="O80" s="16"/>
      <c r="P80" s="16"/>
      <c r="Q80" s="16"/>
    </row>
    <row r="81" spans="15:17" x14ac:dyDescent="0.25">
      <c r="O81" s="16"/>
      <c r="P81" s="16"/>
      <c r="Q81" s="16"/>
    </row>
    <row r="82" spans="15:17" x14ac:dyDescent="0.25">
      <c r="O82" s="16"/>
      <c r="P82" s="16"/>
      <c r="Q82" s="16"/>
    </row>
    <row r="83" spans="15:17" x14ac:dyDescent="0.25">
      <c r="O83" s="16"/>
      <c r="P83" s="16"/>
      <c r="Q83" s="16"/>
    </row>
    <row r="84" spans="15:17" x14ac:dyDescent="0.25">
      <c r="O84" s="16"/>
      <c r="P84" s="16"/>
      <c r="Q84" s="16"/>
    </row>
    <row r="85" spans="15:17" x14ac:dyDescent="0.25">
      <c r="O85" s="16"/>
      <c r="P85" s="16"/>
      <c r="Q85" s="16"/>
    </row>
    <row r="86" spans="15:17" x14ac:dyDescent="0.25">
      <c r="O86" s="16"/>
      <c r="P86" s="16"/>
      <c r="Q86" s="16"/>
    </row>
    <row r="87" spans="15:17" x14ac:dyDescent="0.25">
      <c r="O87" s="16"/>
      <c r="P87" s="16"/>
      <c r="Q87" s="16"/>
    </row>
    <row r="88" spans="15:17" x14ac:dyDescent="0.25">
      <c r="O88" s="16"/>
      <c r="P88" s="16"/>
      <c r="Q88" s="16"/>
    </row>
    <row r="89" spans="15:17" x14ac:dyDescent="0.25">
      <c r="O89" s="16"/>
      <c r="P89" s="16"/>
      <c r="Q89" s="16"/>
    </row>
    <row r="90" spans="15:17" x14ac:dyDescent="0.25">
      <c r="O90" s="16"/>
      <c r="P90" s="16"/>
      <c r="Q90" s="16"/>
    </row>
    <row r="91" spans="15:17" x14ac:dyDescent="0.25">
      <c r="O91" s="16"/>
      <c r="P91" s="16"/>
      <c r="Q91" s="16"/>
    </row>
    <row r="92" spans="15:17" x14ac:dyDescent="0.25">
      <c r="O92" s="16"/>
      <c r="P92" s="16"/>
      <c r="Q92" s="16"/>
    </row>
    <row r="93" spans="15:17" x14ac:dyDescent="0.25">
      <c r="O93" s="16"/>
      <c r="P93" s="16"/>
      <c r="Q93" s="16"/>
    </row>
    <row r="94" spans="15:17" x14ac:dyDescent="0.25">
      <c r="O94" s="16"/>
      <c r="P94" s="16"/>
      <c r="Q94" s="16"/>
    </row>
    <row r="95" spans="15:17" x14ac:dyDescent="0.25">
      <c r="O95" s="16"/>
      <c r="P95" s="16"/>
      <c r="Q95" s="16"/>
    </row>
    <row r="96" spans="15:17" x14ac:dyDescent="0.25">
      <c r="O96" s="16"/>
      <c r="P96" s="16"/>
      <c r="Q96" s="16"/>
    </row>
    <row r="97" spans="15:17" x14ac:dyDescent="0.25">
      <c r="O97" s="16"/>
      <c r="P97" s="16"/>
      <c r="Q97" s="16"/>
    </row>
    <row r="98" spans="15:17" x14ac:dyDescent="0.25">
      <c r="O98" s="16"/>
      <c r="P98" s="16"/>
      <c r="Q98" s="16"/>
    </row>
    <row r="99" spans="15:17" x14ac:dyDescent="0.25">
      <c r="O99" s="16"/>
      <c r="P99" s="16"/>
      <c r="Q99" s="16"/>
    </row>
    <row r="100" spans="15:17" x14ac:dyDescent="0.25">
      <c r="O100" s="16"/>
      <c r="P100" s="16"/>
      <c r="Q100" s="16"/>
    </row>
    <row r="101" spans="15:17" x14ac:dyDescent="0.25">
      <c r="O101" s="16"/>
      <c r="P101" s="16"/>
      <c r="Q101" s="16"/>
    </row>
    <row r="102" spans="15:17" x14ac:dyDescent="0.25">
      <c r="O102" s="16"/>
      <c r="P102" s="16"/>
      <c r="Q102" s="16"/>
    </row>
    <row r="103" spans="15:17" x14ac:dyDescent="0.25">
      <c r="O103" s="16"/>
      <c r="P103" s="16"/>
      <c r="Q103" s="16"/>
    </row>
    <row r="104" spans="15:17" x14ac:dyDescent="0.25">
      <c r="O104" s="16"/>
      <c r="P104" s="16"/>
      <c r="Q104" s="16"/>
    </row>
    <row r="105" spans="15:17" x14ac:dyDescent="0.25">
      <c r="O105" s="16"/>
      <c r="P105" s="16"/>
      <c r="Q105" s="16"/>
    </row>
    <row r="106" spans="15:17" x14ac:dyDescent="0.25">
      <c r="O106" s="16"/>
      <c r="P106" s="16"/>
      <c r="Q106" s="16"/>
    </row>
    <row r="107" spans="15:17" x14ac:dyDescent="0.25">
      <c r="O107" s="16"/>
      <c r="P107" s="16"/>
      <c r="Q107" s="16"/>
    </row>
    <row r="108" spans="15:17" x14ac:dyDescent="0.25">
      <c r="O108" s="16"/>
      <c r="P108" s="16"/>
      <c r="Q108" s="16"/>
    </row>
  </sheetData>
  <sheetProtection selectLockedCells="1"/>
  <mergeCells count="8">
    <mergeCell ref="A2:A4"/>
    <mergeCell ref="V2:W2"/>
    <mergeCell ref="T2:U2"/>
    <mergeCell ref="O2:S2"/>
    <mergeCell ref="L2:N2"/>
    <mergeCell ref="B2:D2"/>
    <mergeCell ref="E2:G2"/>
    <mergeCell ref="H2:K2"/>
  </mergeCells>
  <dataValidations count="8">
    <dataValidation type="decimal" allowBlank="1" showErrorMessage="1" errorTitle="Error" error="Scores must be between 0 and 20.  Please try again." promptTitle="Enter Scores" prompt="Enter Scores from 0 to 20." sqref="S7 K29 M9 B7:I11 B29:I29 O14:Q16 O7:Q11 B14:I16 K7:K11 K14:K16 O29:Q29 M7 V12 K19:K21 O19:Q21 B19:I21 O24:Q27 B24:I27 K24:K27">
      <formula1>0</formula1>
      <formula2>20</formula2>
    </dataValidation>
    <dataValidation type="decimal" allowBlank="1" showErrorMessage="1" errorTitle="Error" error="Scores must be between 0 and 20.  Please try again." promptTitle="Enter Scores" prompt="Enter Scores from 0 to 20." sqref="J29 J7:J11 J14:J16 J19:J21 J24:J27">
      <formula1>0</formula1>
      <formula2>40</formula2>
    </dataValidation>
    <dataValidation type="decimal" allowBlank="1" showInputMessage="1" showErrorMessage="1" sqref="L7:L11 L29 L14:L16 L19:L21 L24:L27">
      <formula1>0</formula1>
      <formula2>100</formula2>
    </dataValidation>
    <dataValidation type="decimal" allowBlank="1" showErrorMessage="1" errorTitle="Error" error="Scores must be between 0 and 20.  Please try again." promptTitle="Enter Scores" prompt="Enter Scores from 0 to 20." sqref="V7:V11">
      <formula1>0</formula1>
      <formula2>100</formula2>
    </dataValidation>
    <dataValidation type="decimal" allowBlank="1" showErrorMessage="1" errorTitle="Error" error="Scores must be between 0 and 20.  Please try again." promptTitle="Enter Scores" prompt="Enter Scores from 0 to 20." sqref="R7">
      <formula1>0</formula1>
      <formula2>35</formula2>
    </dataValidation>
    <dataValidation type="decimal" allowBlank="1" showInputMessage="1" showErrorMessage="1" sqref="R8:R11 R16 R29 R24:R26 R19:R21">
      <formula1>0</formula1>
      <formula2>35</formula2>
    </dataValidation>
    <dataValidation type="decimal" allowBlank="1" showErrorMessage="1" errorTitle="Error" error="Scores must be between 0 and 100.  Please try again." promptTitle="Enter Scores" prompt="Enter Scores from 0 to 20." sqref="V14:V16 V18:V29">
      <formula1>0</formula1>
      <formula2>100</formula2>
    </dataValidation>
    <dataValidation type="decimal" allowBlank="1" showInputMessage="1" showErrorMessage="1" error="Number must be between 0 and 100." sqref="T6:T29">
      <formula1>0</formula1>
      <formula2>100</formula2>
    </dataValidation>
  </dataValidations>
  <pageMargins left="0.2" right="0" top="0.75" bottom="0.75" header="0.3" footer="0.3"/>
  <pageSetup scale="75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7" sqref="B17"/>
    </sheetView>
  </sheetViews>
  <sheetFormatPr defaultRowHeight="15" x14ac:dyDescent="0.25"/>
  <cols>
    <col min="1" max="1" width="48.85546875" customWidth="1"/>
    <col min="2" max="2" width="44.7109375" customWidth="1"/>
    <col min="3" max="3" width="53.42578125" customWidth="1"/>
  </cols>
  <sheetData>
    <row r="1" spans="1:3" x14ac:dyDescent="0.25">
      <c r="A1" t="s">
        <v>7</v>
      </c>
      <c r="B1" t="s">
        <v>8</v>
      </c>
      <c r="C1" t="s">
        <v>9</v>
      </c>
    </row>
    <row r="2" spans="1:3" x14ac:dyDescent="0.25">
      <c r="A2" t="s">
        <v>10</v>
      </c>
      <c r="B2" t="s">
        <v>11</v>
      </c>
      <c r="C2" t="s">
        <v>12</v>
      </c>
    </row>
    <row r="3" spans="1:3" x14ac:dyDescent="0.25">
      <c r="A3" t="s">
        <v>13</v>
      </c>
      <c r="B3" t="s">
        <v>67</v>
      </c>
      <c r="C3" t="s">
        <v>14</v>
      </c>
    </row>
    <row r="4" spans="1:3" x14ac:dyDescent="0.25">
      <c r="A4" t="s">
        <v>15</v>
      </c>
      <c r="B4" t="s">
        <v>16</v>
      </c>
      <c r="C4" t="s">
        <v>17</v>
      </c>
    </row>
    <row r="5" spans="1:3" x14ac:dyDescent="0.25">
      <c r="A5" t="s">
        <v>18</v>
      </c>
      <c r="B5" t="s">
        <v>19</v>
      </c>
      <c r="C5" t="s">
        <v>20</v>
      </c>
    </row>
    <row r="6" spans="1:3" x14ac:dyDescent="0.25">
      <c r="A6" t="s">
        <v>6</v>
      </c>
      <c r="B6" t="s">
        <v>21</v>
      </c>
      <c r="C6" t="s">
        <v>22</v>
      </c>
    </row>
    <row r="7" spans="1:3" x14ac:dyDescent="0.25">
      <c r="A7" t="s">
        <v>23</v>
      </c>
      <c r="B7" t="s">
        <v>24</v>
      </c>
      <c r="C7" t="s">
        <v>25</v>
      </c>
    </row>
    <row r="8" spans="1:3" x14ac:dyDescent="0.25">
      <c r="A8" t="s">
        <v>26</v>
      </c>
      <c r="B8" t="s">
        <v>27</v>
      </c>
      <c r="C8" t="s">
        <v>28</v>
      </c>
    </row>
    <row r="9" spans="1:3" x14ac:dyDescent="0.25">
      <c r="A9" t="s">
        <v>29</v>
      </c>
      <c r="B9" t="s">
        <v>30</v>
      </c>
      <c r="C9" t="s">
        <v>31</v>
      </c>
    </row>
    <row r="10" spans="1:3" x14ac:dyDescent="0.25">
      <c r="A10" t="s">
        <v>32</v>
      </c>
      <c r="B10" t="s">
        <v>33</v>
      </c>
    </row>
    <row r="11" spans="1:3" x14ac:dyDescent="0.25">
      <c r="A11" t="s">
        <v>34</v>
      </c>
      <c r="B11" t="s">
        <v>35</v>
      </c>
      <c r="C11" t="s">
        <v>36</v>
      </c>
    </row>
    <row r="12" spans="1:3" x14ac:dyDescent="0.25">
      <c r="A12" t="s">
        <v>37</v>
      </c>
      <c r="B12" t="s">
        <v>38</v>
      </c>
    </row>
    <row r="13" spans="1:3" x14ac:dyDescent="0.25">
      <c r="A13" t="s">
        <v>39</v>
      </c>
      <c r="B13" t="s">
        <v>40</v>
      </c>
    </row>
    <row r="14" spans="1:3" x14ac:dyDescent="0.25">
      <c r="A14" t="s">
        <v>41</v>
      </c>
      <c r="B14" t="s">
        <v>42</v>
      </c>
    </row>
    <row r="15" spans="1:3" x14ac:dyDescent="0.25">
      <c r="A15" t="s">
        <v>43</v>
      </c>
      <c r="B15" t="s">
        <v>44</v>
      </c>
      <c r="C15" t="s">
        <v>45</v>
      </c>
    </row>
    <row r="16" spans="1:3" x14ac:dyDescent="0.25">
      <c r="A16" t="s">
        <v>46</v>
      </c>
      <c r="B16" t="s">
        <v>47</v>
      </c>
      <c r="C16" t="s">
        <v>48</v>
      </c>
    </row>
    <row r="17" spans="1:3" x14ac:dyDescent="0.25">
      <c r="A17" t="s">
        <v>49</v>
      </c>
      <c r="B17" t="s">
        <v>50</v>
      </c>
    </row>
    <row r="18" spans="1:3" x14ac:dyDescent="0.25">
      <c r="A18" t="s">
        <v>51</v>
      </c>
      <c r="B18" t="s">
        <v>52</v>
      </c>
      <c r="C18" t="s">
        <v>53</v>
      </c>
    </row>
    <row r="19" spans="1:3" x14ac:dyDescent="0.25">
      <c r="A19" t="s">
        <v>54</v>
      </c>
      <c r="B19" t="s">
        <v>55</v>
      </c>
    </row>
    <row r="20" spans="1:3" x14ac:dyDescent="0.25">
      <c r="A20" t="s">
        <v>56</v>
      </c>
      <c r="B20" t="s">
        <v>57</v>
      </c>
    </row>
    <row r="21" spans="1:3" x14ac:dyDescent="0.25">
      <c r="A21" t="s">
        <v>58</v>
      </c>
      <c r="B21" t="s">
        <v>59</v>
      </c>
      <c r="C21" t="s">
        <v>60</v>
      </c>
    </row>
    <row r="22" spans="1:3" x14ac:dyDescent="0.25">
      <c r="A22" t="s">
        <v>61</v>
      </c>
      <c r="B22" t="s">
        <v>62</v>
      </c>
    </row>
    <row r="23" spans="1:3" x14ac:dyDescent="0.25">
      <c r="A23" t="s">
        <v>63</v>
      </c>
      <c r="B23" t="s">
        <v>64</v>
      </c>
      <c r="C23" t="s">
        <v>65</v>
      </c>
    </row>
    <row r="24" spans="1:3" x14ac:dyDescent="0.25">
      <c r="A24" t="s">
        <v>66</v>
      </c>
      <c r="B24" t="s">
        <v>67</v>
      </c>
    </row>
    <row r="25" spans="1:3" x14ac:dyDescent="0.25">
      <c r="A25" t="s">
        <v>68</v>
      </c>
      <c r="B25" t="s">
        <v>69</v>
      </c>
      <c r="C2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Dan Balash</cp:lastModifiedBy>
  <cp:lastPrinted>2016-09-25T00:45:04Z</cp:lastPrinted>
  <dcterms:created xsi:type="dcterms:W3CDTF">2012-03-26T01:09:01Z</dcterms:created>
  <dcterms:modified xsi:type="dcterms:W3CDTF">2016-09-28T03:03:27Z</dcterms:modified>
</cp:coreProperties>
</file>