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22000" windowHeight="12000" tabRatio="603" activeTab="1"/>
  </bookViews>
  <sheets>
    <sheet name="Data Entry" sheetId="1" r:id="rId1"/>
    <sheet name="Recap Scoring" sheetId="2" r:id="rId2"/>
    <sheet name="Awards" sheetId="3" r:id="rId3"/>
  </sheets>
  <definedNames>
    <definedName name="_xlnm.Print_Area" localSheetId="2">'Awards'!$A$1:$D$15</definedName>
    <definedName name="_xlnm.Print_Area" localSheetId="0">'Data Entry'!$A$1:$L$35</definedName>
    <definedName name="_xlnm.Print_Area" localSheetId="1">'Recap Scoring'!$A$1:$AB$37</definedName>
  </definedNames>
  <calcPr fullCalcOnLoad="1"/>
</workbook>
</file>

<file path=xl/sharedStrings.xml><?xml version="1.0" encoding="utf-8"?>
<sst xmlns="http://schemas.openxmlformats.org/spreadsheetml/2006/main" count="168" uniqueCount="83">
  <si>
    <t>Band Name</t>
  </si>
  <si>
    <t>Class</t>
  </si>
  <si>
    <t>Band</t>
  </si>
  <si>
    <t>Music</t>
  </si>
  <si>
    <t>#1</t>
  </si>
  <si>
    <t>#2</t>
  </si>
  <si>
    <t>Performance</t>
  </si>
  <si>
    <t>Peformance</t>
  </si>
  <si>
    <t>Percussion</t>
  </si>
  <si>
    <t>Perfomance</t>
  </si>
  <si>
    <t>Average</t>
  </si>
  <si>
    <t>Final</t>
  </si>
  <si>
    <t>Score</t>
  </si>
  <si>
    <t>Place</t>
  </si>
  <si>
    <t>AA</t>
  </si>
  <si>
    <t>AAA</t>
  </si>
  <si>
    <t>Class AAA</t>
  </si>
  <si>
    <t>General Effect</t>
  </si>
  <si>
    <t>Penalties</t>
  </si>
  <si>
    <t>Visual</t>
  </si>
  <si>
    <t>Pen.</t>
  </si>
  <si>
    <t>Sub-total</t>
  </si>
  <si>
    <t>Place in Class</t>
  </si>
  <si>
    <t>Place Overall</t>
  </si>
  <si>
    <t>Total</t>
  </si>
  <si>
    <t>GE- Total</t>
  </si>
  <si>
    <t>IND</t>
  </si>
  <si>
    <t>Ens</t>
  </si>
  <si>
    <t>#2 Ens</t>
  </si>
  <si>
    <t>#1 Ind</t>
  </si>
  <si>
    <t>Outstanding Music</t>
  </si>
  <si>
    <t>Outstanding Percussion</t>
  </si>
  <si>
    <t>Outstanding General Effect</t>
  </si>
  <si>
    <t>3rd Place</t>
  </si>
  <si>
    <t>2nd Place</t>
  </si>
  <si>
    <t>1st Place</t>
  </si>
  <si>
    <t>CLASS</t>
  </si>
  <si>
    <t>CAPTION AWARDS</t>
  </si>
  <si>
    <t>Grand Champion</t>
  </si>
  <si>
    <t>A</t>
  </si>
  <si>
    <t>Class A</t>
  </si>
  <si>
    <t>Class AA</t>
  </si>
  <si>
    <t>Niermeyer</t>
  </si>
  <si>
    <t>Outstanding Auxiliary</t>
  </si>
  <si>
    <t>Auxiliary</t>
  </si>
  <si>
    <t>Color Guard</t>
  </si>
  <si>
    <t>Outstanding Visual</t>
  </si>
  <si>
    <t>Ponzo</t>
  </si>
  <si>
    <t>Kemp</t>
  </si>
  <si>
    <t>Lincoln-Way West</t>
  </si>
  <si>
    <t>Lakes Community</t>
  </si>
  <si>
    <t>Reavis</t>
  </si>
  <si>
    <t>Plainfield North</t>
  </si>
  <si>
    <t>Lemont</t>
  </si>
  <si>
    <t>John Hersey</t>
  </si>
  <si>
    <t>Bischoff</t>
  </si>
  <si>
    <t>Alan B. Shepard</t>
  </si>
  <si>
    <t>Naperville Central</t>
  </si>
  <si>
    <t>Lincoln-Way Central</t>
  </si>
  <si>
    <t>Downers Grove South</t>
  </si>
  <si>
    <t>Oak Park &amp; River Forest</t>
  </si>
  <si>
    <t>Gnutek</t>
  </si>
  <si>
    <t>Providence Catholic</t>
  </si>
  <si>
    <t>Wheaton North</t>
  </si>
  <si>
    <t>Elgin</t>
  </si>
  <si>
    <t>Elk Grove</t>
  </si>
  <si>
    <t>Batavia</t>
  </si>
  <si>
    <t>Sandwich</t>
  </si>
  <si>
    <t>Lincoln-Way East</t>
  </si>
  <si>
    <t>Waubonsie Valley</t>
  </si>
  <si>
    <t>Romeoville</t>
  </si>
  <si>
    <t>Maine West</t>
  </si>
  <si>
    <t>Davenport Central</t>
  </si>
  <si>
    <t>Alexander</t>
  </si>
  <si>
    <t>Weber</t>
  </si>
  <si>
    <t>Lepper</t>
  </si>
  <si>
    <t>Herscher</t>
  </si>
  <si>
    <t>Wheaton Warrenville South</t>
  </si>
  <si>
    <t>Young</t>
  </si>
  <si>
    <t>Naffier</t>
  </si>
  <si>
    <t>Lincoln Way West</t>
  </si>
  <si>
    <t>Lincoln Way Central</t>
  </si>
  <si>
    <t>Lincoln Way East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</si>
</sst>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</numFmts>
  <fonts count="31">
    <font>
      <sz val="10"/>
      <name val="Times"/>
      <family val="0"/>
    </font>
    <font>
      <b/>
      <sz val="10"/>
      <name val="Times"/>
      <family val="1"/>
    </font>
    <font>
      <b/>
      <sz val="12"/>
      <name val="Times"/>
      <family val="1"/>
    </font>
    <font>
      <sz val="12"/>
      <name val="Times"/>
      <family val="1"/>
    </font>
    <font>
      <b/>
      <i/>
      <sz val="10"/>
      <name val="Times"/>
      <family val="1"/>
    </font>
    <font>
      <b/>
      <i/>
      <sz val="12"/>
      <name val="Times"/>
      <family val="1"/>
    </font>
    <font>
      <b/>
      <sz val="14"/>
      <name val="Times"/>
      <family val="1"/>
    </font>
    <font>
      <sz val="8"/>
      <name val="Times"/>
      <family val="0"/>
    </font>
    <font>
      <b/>
      <i/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8"/>
      <name val="Times"/>
      <family val="1"/>
    </font>
    <font>
      <b/>
      <sz val="16"/>
      <name val="Times"/>
      <family val="1"/>
    </font>
    <font>
      <i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3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5" borderId="0" xfId="0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8" borderId="0" xfId="0" applyFont="1" applyFill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2" fontId="6" fillId="22" borderId="12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4" borderId="0" xfId="0" applyFont="1" applyFill="1" applyAlignment="1">
      <alignment/>
    </xf>
    <xf numFmtId="2" fontId="6" fillId="0" borderId="13" xfId="0" applyNumberFormat="1" applyFont="1" applyBorder="1" applyAlignment="1">
      <alignment/>
    </xf>
    <xf numFmtId="0" fontId="6" fillId="8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22" borderId="0" xfId="0" applyFont="1" applyFill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6" fillId="22" borderId="15" xfId="0" applyFont="1" applyFill="1" applyBorder="1" applyAlignment="1">
      <alignment/>
    </xf>
    <xf numFmtId="2" fontId="6" fillId="22" borderId="16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1" fillId="0" borderId="1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2" fontId="5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2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7" borderId="0" xfId="0" applyFont="1" applyFill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160" zoomScaleNormal="160" zoomScalePageLayoutView="0" workbookViewId="0" topLeftCell="A1">
      <pane xSplit="2" ySplit="4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6" sqref="A36"/>
    </sheetView>
  </sheetViews>
  <sheetFormatPr defaultColWidth="9.00390625" defaultRowHeight="12.75"/>
  <cols>
    <col min="1" max="1" width="5.625" style="0" customWidth="1"/>
    <col min="2" max="2" width="35.375" style="0" customWidth="1"/>
    <col min="3" max="12" width="10.875" style="0" customWidth="1"/>
  </cols>
  <sheetData>
    <row r="1" spans="3:12" s="2" customFormat="1" ht="12.75">
      <c r="C1" s="13" t="s">
        <v>3</v>
      </c>
      <c r="D1" s="13"/>
      <c r="E1" s="14" t="s">
        <v>19</v>
      </c>
      <c r="F1" s="14"/>
      <c r="G1" s="15" t="s">
        <v>17</v>
      </c>
      <c r="H1" s="15"/>
      <c r="I1" s="15"/>
      <c r="J1" s="16" t="s">
        <v>18</v>
      </c>
      <c r="K1" s="17" t="s">
        <v>44</v>
      </c>
      <c r="L1" s="18" t="s">
        <v>8</v>
      </c>
    </row>
    <row r="2" spans="3:12" s="2" customFormat="1" ht="12.75">
      <c r="C2" s="13" t="s">
        <v>9</v>
      </c>
      <c r="D2" s="13"/>
      <c r="E2" s="14" t="s">
        <v>7</v>
      </c>
      <c r="F2" s="14"/>
      <c r="G2" s="15" t="s">
        <v>3</v>
      </c>
      <c r="H2" s="15"/>
      <c r="I2" s="15" t="s">
        <v>19</v>
      </c>
      <c r="J2" s="16"/>
      <c r="K2" s="21" t="s">
        <v>45</v>
      </c>
      <c r="L2" s="18"/>
    </row>
    <row r="3" spans="1:14" s="1" customFormat="1" ht="12">
      <c r="A3" s="1" t="s">
        <v>1</v>
      </c>
      <c r="B3" s="1" t="s">
        <v>0</v>
      </c>
      <c r="C3" s="19" t="s">
        <v>61</v>
      </c>
      <c r="D3" s="19" t="s">
        <v>79</v>
      </c>
      <c r="E3" s="19" t="s">
        <v>74</v>
      </c>
      <c r="F3" s="19" t="s">
        <v>73</v>
      </c>
      <c r="G3" s="19" t="s">
        <v>47</v>
      </c>
      <c r="H3" s="19" t="s">
        <v>42</v>
      </c>
      <c r="I3" s="19" t="s">
        <v>48</v>
      </c>
      <c r="J3" s="19" t="s">
        <v>55</v>
      </c>
      <c r="K3" s="19" t="s">
        <v>78</v>
      </c>
      <c r="L3" s="19" t="s">
        <v>75</v>
      </c>
      <c r="M3" s="20"/>
      <c r="N3" s="20"/>
    </row>
    <row r="4" spans="3:14" s="1" customFormat="1" ht="12">
      <c r="C4" s="20" t="s">
        <v>29</v>
      </c>
      <c r="D4" s="20" t="s">
        <v>28</v>
      </c>
      <c r="E4" s="20" t="s">
        <v>29</v>
      </c>
      <c r="F4" s="20" t="s">
        <v>28</v>
      </c>
      <c r="G4" s="20" t="s">
        <v>4</v>
      </c>
      <c r="H4" s="20" t="s">
        <v>5</v>
      </c>
      <c r="I4" s="20" t="s">
        <v>4</v>
      </c>
      <c r="J4" s="20"/>
      <c r="K4" s="20"/>
      <c r="L4" s="20"/>
      <c r="M4" s="20"/>
      <c r="N4" s="20"/>
    </row>
    <row r="5" s="1" customFormat="1" ht="12"/>
    <row r="6" spans="1:12" ht="12">
      <c r="A6" t="s">
        <v>39</v>
      </c>
      <c r="B6" t="s">
        <v>64</v>
      </c>
      <c r="C6" s="9">
        <v>10.5</v>
      </c>
      <c r="D6" s="9">
        <v>10.7</v>
      </c>
      <c r="E6" s="9">
        <v>7.8</v>
      </c>
      <c r="F6" s="9">
        <v>6.6</v>
      </c>
      <c r="G6" s="9">
        <v>6.6</v>
      </c>
      <c r="H6" s="9">
        <v>8.6</v>
      </c>
      <c r="I6" s="9">
        <v>10.5</v>
      </c>
      <c r="K6" s="9">
        <v>10.5</v>
      </c>
      <c r="L6" s="9">
        <v>10</v>
      </c>
    </row>
    <row r="7" spans="1:12" ht="12">
      <c r="A7" t="s">
        <v>39</v>
      </c>
      <c r="B7" t="s">
        <v>67</v>
      </c>
      <c r="C7" s="9">
        <v>12.1</v>
      </c>
      <c r="D7" s="9">
        <v>15</v>
      </c>
      <c r="E7" s="9">
        <v>11.5</v>
      </c>
      <c r="F7" s="9">
        <v>11.3</v>
      </c>
      <c r="G7" s="9">
        <v>12.5</v>
      </c>
      <c r="H7" s="9">
        <v>11.1</v>
      </c>
      <c r="I7" s="9">
        <v>12.6</v>
      </c>
      <c r="K7" s="9">
        <v>11.1</v>
      </c>
      <c r="L7" s="9">
        <v>12.5</v>
      </c>
    </row>
    <row r="8" spans="1:12" ht="12">
      <c r="A8" t="s">
        <v>39</v>
      </c>
      <c r="B8" t="s">
        <v>63</v>
      </c>
      <c r="C8" s="9">
        <v>13.2</v>
      </c>
      <c r="D8" s="9">
        <v>12.4</v>
      </c>
      <c r="E8" s="9">
        <v>10.8</v>
      </c>
      <c r="F8" s="9">
        <v>11.1</v>
      </c>
      <c r="G8" s="9">
        <v>13.4</v>
      </c>
      <c r="H8" s="9">
        <v>11.7</v>
      </c>
      <c r="I8" s="9">
        <v>12.9</v>
      </c>
      <c r="J8" s="9"/>
      <c r="K8" s="9">
        <v>10.2</v>
      </c>
      <c r="L8" s="9">
        <v>15.2</v>
      </c>
    </row>
    <row r="9" spans="1:12" ht="12">
      <c r="A9" t="s">
        <v>39</v>
      </c>
      <c r="B9" t="s">
        <v>51</v>
      </c>
      <c r="C9" s="9">
        <v>10.7</v>
      </c>
      <c r="D9" s="9">
        <v>7</v>
      </c>
      <c r="E9" s="9">
        <v>8.8</v>
      </c>
      <c r="F9" s="9">
        <v>6.8</v>
      </c>
      <c r="G9" s="9">
        <v>8.6</v>
      </c>
      <c r="H9" s="9">
        <v>8.5</v>
      </c>
      <c r="I9" s="9">
        <v>11.7</v>
      </c>
      <c r="J9" s="9">
        <v>0.2</v>
      </c>
      <c r="K9" s="9">
        <v>9.6</v>
      </c>
      <c r="L9" s="9">
        <v>11.2</v>
      </c>
    </row>
    <row r="10" spans="1:12" ht="12">
      <c r="A10" t="s">
        <v>39</v>
      </c>
      <c r="B10" t="s">
        <v>62</v>
      </c>
      <c r="C10" s="9">
        <v>11.9</v>
      </c>
      <c r="D10" s="9">
        <v>10.5</v>
      </c>
      <c r="E10" s="9">
        <v>8.3</v>
      </c>
      <c r="F10" s="9">
        <v>10.8</v>
      </c>
      <c r="G10" s="9">
        <v>9.8</v>
      </c>
      <c r="H10" s="9">
        <v>12.5</v>
      </c>
      <c r="I10" s="9">
        <v>12.1</v>
      </c>
      <c r="K10" s="9">
        <v>9.7</v>
      </c>
      <c r="L10" s="9">
        <v>13.2</v>
      </c>
    </row>
    <row r="11" spans="1:12" ht="12">
      <c r="A11" t="s">
        <v>39</v>
      </c>
      <c r="B11" t="s">
        <v>49</v>
      </c>
      <c r="C11" s="9">
        <v>16</v>
      </c>
      <c r="D11" s="9">
        <v>13.3</v>
      </c>
      <c r="E11" s="9">
        <v>15.3</v>
      </c>
      <c r="F11" s="9">
        <v>12.4</v>
      </c>
      <c r="G11" s="9">
        <v>13.7</v>
      </c>
      <c r="H11" s="9">
        <v>10.9</v>
      </c>
      <c r="I11" s="9">
        <v>11.9</v>
      </c>
      <c r="K11" s="9">
        <v>10.8</v>
      </c>
      <c r="L11" s="9">
        <v>17</v>
      </c>
    </row>
    <row r="12" spans="1:12" ht="12">
      <c r="A12" t="s">
        <v>39</v>
      </c>
      <c r="B12" t="s">
        <v>56</v>
      </c>
      <c r="C12" s="9">
        <v>12.9</v>
      </c>
      <c r="D12" s="9">
        <v>10.3</v>
      </c>
      <c r="E12" s="9">
        <v>14.2</v>
      </c>
      <c r="F12" s="9">
        <v>9.8</v>
      </c>
      <c r="G12" s="9">
        <v>10.3</v>
      </c>
      <c r="H12" s="9">
        <v>11.9</v>
      </c>
      <c r="I12" s="9">
        <v>13.4</v>
      </c>
      <c r="K12" s="9">
        <v>10.3</v>
      </c>
      <c r="L12" s="9">
        <v>14.4</v>
      </c>
    </row>
    <row r="13" spans="3:12" ht="12">
      <c r="C13" s="9"/>
      <c r="D13" s="9"/>
      <c r="E13" s="9"/>
      <c r="F13" s="9"/>
      <c r="G13" s="9"/>
      <c r="H13" s="9"/>
      <c r="I13" s="9"/>
      <c r="K13" s="9"/>
      <c r="L13" s="9"/>
    </row>
    <row r="14" spans="3:12" ht="12">
      <c r="C14" s="9"/>
      <c r="D14" s="9"/>
      <c r="E14" s="9"/>
      <c r="F14" s="9"/>
      <c r="G14" s="9"/>
      <c r="H14" s="9"/>
      <c r="I14" s="9"/>
      <c r="K14" s="9"/>
      <c r="L14" s="9"/>
    </row>
    <row r="15" spans="1:12" ht="13.5" customHeight="1">
      <c r="A15" t="s">
        <v>14</v>
      </c>
      <c r="B15" t="s">
        <v>76</v>
      </c>
      <c r="C15" s="9">
        <v>12.5</v>
      </c>
      <c r="D15" s="9">
        <v>11.1</v>
      </c>
      <c r="E15" s="9">
        <v>9.8</v>
      </c>
      <c r="F15" s="9">
        <v>10.6</v>
      </c>
      <c r="G15" s="9">
        <v>10.9</v>
      </c>
      <c r="H15" s="9">
        <v>12.2</v>
      </c>
      <c r="I15" s="9">
        <v>12</v>
      </c>
      <c r="K15" s="9">
        <v>10.7</v>
      </c>
      <c r="L15" s="9">
        <v>13</v>
      </c>
    </row>
    <row r="16" spans="1:12" ht="13.5" customHeight="1">
      <c r="A16" t="s">
        <v>14</v>
      </c>
      <c r="B16" t="s">
        <v>66</v>
      </c>
      <c r="C16" s="9">
        <v>14.8</v>
      </c>
      <c r="D16" s="9">
        <v>13.7</v>
      </c>
      <c r="E16" s="9">
        <v>14.8</v>
      </c>
      <c r="F16" s="9">
        <v>12.8</v>
      </c>
      <c r="G16" s="9">
        <v>13.2</v>
      </c>
      <c r="H16" s="9">
        <v>15.3</v>
      </c>
      <c r="I16" s="9">
        <v>11.3</v>
      </c>
      <c r="K16" s="9">
        <v>11</v>
      </c>
      <c r="L16" s="9">
        <v>17.7</v>
      </c>
    </row>
    <row r="17" spans="1:12" ht="13.5" customHeight="1">
      <c r="A17" t="s">
        <v>14</v>
      </c>
      <c r="B17" t="s">
        <v>57</v>
      </c>
      <c r="C17" s="9">
        <v>13</v>
      </c>
      <c r="D17" s="9">
        <v>14.4</v>
      </c>
      <c r="E17" s="9">
        <v>11.1</v>
      </c>
      <c r="F17" s="9">
        <v>11</v>
      </c>
      <c r="G17" s="9">
        <v>13.5</v>
      </c>
      <c r="H17" s="9">
        <v>13</v>
      </c>
      <c r="I17" s="9">
        <v>12.2</v>
      </c>
      <c r="K17" s="9">
        <v>12.1</v>
      </c>
      <c r="L17" s="9">
        <v>14.1</v>
      </c>
    </row>
    <row r="18" spans="1:12" ht="13.5" customHeight="1">
      <c r="A18" t="s">
        <v>14</v>
      </c>
      <c r="B18" t="s">
        <v>59</v>
      </c>
      <c r="C18" s="9">
        <v>14.4</v>
      </c>
      <c r="D18" s="9">
        <v>15.4</v>
      </c>
      <c r="E18" s="9">
        <v>14.4</v>
      </c>
      <c r="F18" s="9">
        <v>13.2</v>
      </c>
      <c r="G18" s="9">
        <v>14.8</v>
      </c>
      <c r="H18" s="9">
        <v>16.1</v>
      </c>
      <c r="I18" s="9">
        <v>14.7</v>
      </c>
      <c r="K18" s="9">
        <v>12.7</v>
      </c>
      <c r="L18" s="9">
        <v>17.4</v>
      </c>
    </row>
    <row r="19" spans="1:12" ht="13.5" customHeight="1">
      <c r="A19" t="s">
        <v>14</v>
      </c>
      <c r="B19" t="s">
        <v>77</v>
      </c>
      <c r="C19" s="9">
        <v>15.2</v>
      </c>
      <c r="D19" s="9">
        <v>16.4</v>
      </c>
      <c r="E19" s="9">
        <v>13.8</v>
      </c>
      <c r="F19" s="9">
        <v>12</v>
      </c>
      <c r="G19" s="9">
        <v>14.4</v>
      </c>
      <c r="H19" s="9">
        <v>14.3</v>
      </c>
      <c r="I19" s="9">
        <v>14.2</v>
      </c>
      <c r="K19" s="9">
        <v>12.2</v>
      </c>
      <c r="L19" s="9">
        <v>17.5</v>
      </c>
    </row>
    <row r="20" spans="1:12" ht="13.5" customHeight="1">
      <c r="A20" t="s">
        <v>14</v>
      </c>
      <c r="B20" t="s">
        <v>69</v>
      </c>
      <c r="C20" s="9">
        <v>16.2</v>
      </c>
      <c r="D20" s="9">
        <v>16.3</v>
      </c>
      <c r="E20" s="9">
        <v>14.3</v>
      </c>
      <c r="F20" s="9">
        <v>13.5</v>
      </c>
      <c r="G20" s="9">
        <v>14.1</v>
      </c>
      <c r="H20" s="9">
        <v>15.5</v>
      </c>
      <c r="I20" s="9">
        <v>13.5</v>
      </c>
      <c r="K20" s="9">
        <v>12.9</v>
      </c>
      <c r="L20" s="9">
        <v>16.9</v>
      </c>
    </row>
    <row r="21" spans="1:12" ht="13.5" customHeight="1">
      <c r="A21" t="s">
        <v>14</v>
      </c>
      <c r="B21" t="s">
        <v>60</v>
      </c>
      <c r="C21" s="9">
        <v>11.7</v>
      </c>
      <c r="D21" s="9">
        <v>13.4</v>
      </c>
      <c r="E21" s="9">
        <v>11.8</v>
      </c>
      <c r="F21" s="9">
        <v>10.2</v>
      </c>
      <c r="G21" s="9">
        <v>13</v>
      </c>
      <c r="H21" s="9">
        <v>12.8</v>
      </c>
      <c r="I21" s="9">
        <v>11.2</v>
      </c>
      <c r="K21" s="9">
        <v>11.2</v>
      </c>
      <c r="L21" s="9">
        <v>13.8</v>
      </c>
    </row>
    <row r="22" spans="1:12" ht="13.5" customHeight="1">
      <c r="A22" t="s">
        <v>14</v>
      </c>
      <c r="B22" t="s">
        <v>58</v>
      </c>
      <c r="C22" s="9">
        <v>15</v>
      </c>
      <c r="D22" s="9">
        <v>12.7</v>
      </c>
      <c r="E22" s="9">
        <v>15.1</v>
      </c>
      <c r="F22" s="9">
        <v>13.3</v>
      </c>
      <c r="G22" s="9">
        <v>14.5</v>
      </c>
      <c r="H22" s="9">
        <v>14.4</v>
      </c>
      <c r="I22" s="9">
        <v>13.4</v>
      </c>
      <c r="K22" s="9">
        <v>12</v>
      </c>
      <c r="L22" s="9">
        <v>16.4</v>
      </c>
    </row>
    <row r="23" spans="1:12" ht="13.5" customHeight="1">
      <c r="A23" t="s">
        <v>14</v>
      </c>
      <c r="B23" t="s">
        <v>65</v>
      </c>
      <c r="C23" s="9">
        <v>13.1</v>
      </c>
      <c r="D23" s="9">
        <v>12.5</v>
      </c>
      <c r="E23" s="9">
        <v>12.8</v>
      </c>
      <c r="F23" s="9">
        <v>9.6</v>
      </c>
      <c r="G23" s="9">
        <v>12.8</v>
      </c>
      <c r="H23" s="9">
        <v>13.4</v>
      </c>
      <c r="I23" s="9">
        <v>11.8</v>
      </c>
      <c r="K23" s="9">
        <v>11.6</v>
      </c>
      <c r="L23" s="9">
        <v>15</v>
      </c>
    </row>
    <row r="24" spans="1:12" ht="13.5" customHeight="1">
      <c r="A24" t="s">
        <v>14</v>
      </c>
      <c r="B24" t="s">
        <v>50</v>
      </c>
      <c r="C24" s="9">
        <v>12.2</v>
      </c>
      <c r="D24" s="9">
        <v>13.9</v>
      </c>
      <c r="E24" s="9">
        <v>14.6</v>
      </c>
      <c r="F24" s="9">
        <v>11.4</v>
      </c>
      <c r="G24" s="9">
        <v>12.4</v>
      </c>
      <c r="H24" s="9">
        <v>11</v>
      </c>
      <c r="I24" s="9">
        <v>12.4</v>
      </c>
      <c r="K24" s="9">
        <v>10.4</v>
      </c>
      <c r="L24" s="9">
        <v>14.8</v>
      </c>
    </row>
    <row r="25" spans="3:12" ht="13.5" customHeight="1">
      <c r="C25" s="9"/>
      <c r="D25" s="9"/>
      <c r="E25" s="9"/>
      <c r="F25" s="9"/>
      <c r="G25" s="9"/>
      <c r="H25" s="9"/>
      <c r="I25" s="9"/>
      <c r="K25" s="9"/>
      <c r="L25" s="9"/>
    </row>
    <row r="26" spans="3:12" ht="13.5" customHeight="1">
      <c r="C26" s="9"/>
      <c r="D26" s="9"/>
      <c r="E26" s="9"/>
      <c r="F26" s="9"/>
      <c r="G26" s="9"/>
      <c r="H26" s="9"/>
      <c r="I26" s="9"/>
      <c r="K26" s="9"/>
      <c r="L26" s="9"/>
    </row>
    <row r="27" spans="1:12" ht="12">
      <c r="A27" t="s">
        <v>15</v>
      </c>
      <c r="B27" t="s">
        <v>72</v>
      </c>
      <c r="C27" s="9">
        <v>12.7</v>
      </c>
      <c r="D27" s="9">
        <v>13.5</v>
      </c>
      <c r="E27" s="9">
        <v>15</v>
      </c>
      <c r="F27" s="9">
        <v>11.6</v>
      </c>
      <c r="G27" s="9">
        <v>13.9</v>
      </c>
      <c r="H27" s="9">
        <v>11.2</v>
      </c>
      <c r="I27" s="9">
        <v>12.8</v>
      </c>
      <c r="K27" s="9">
        <v>10.9</v>
      </c>
      <c r="L27" s="9">
        <v>14.8</v>
      </c>
    </row>
    <row r="28" spans="1:12" ht="12">
      <c r="A28" t="s">
        <v>15</v>
      </c>
      <c r="B28" t="s">
        <v>71</v>
      </c>
      <c r="C28" s="9">
        <v>11.8</v>
      </c>
      <c r="D28" s="9">
        <v>11.7</v>
      </c>
      <c r="E28" s="9">
        <v>13.2</v>
      </c>
      <c r="F28" s="9">
        <v>11.8</v>
      </c>
      <c r="G28" s="9">
        <v>13.1</v>
      </c>
      <c r="H28" s="9">
        <v>13.5</v>
      </c>
      <c r="I28" s="9">
        <v>11.8</v>
      </c>
      <c r="K28" s="9">
        <v>11</v>
      </c>
      <c r="L28" s="9">
        <v>13.6</v>
      </c>
    </row>
    <row r="29" spans="1:12" ht="12">
      <c r="A29" t="s">
        <v>15</v>
      </c>
      <c r="B29" t="s">
        <v>53</v>
      </c>
      <c r="C29" s="9">
        <v>17.2</v>
      </c>
      <c r="D29" s="9">
        <v>13.8</v>
      </c>
      <c r="E29" s="9">
        <v>17.5</v>
      </c>
      <c r="F29" s="9">
        <v>13</v>
      </c>
      <c r="G29" s="9">
        <v>14.3</v>
      </c>
      <c r="H29" s="9">
        <v>16</v>
      </c>
      <c r="I29" s="9">
        <v>11.2</v>
      </c>
      <c r="K29" s="9">
        <v>10.5</v>
      </c>
      <c r="L29" s="9">
        <v>17.9</v>
      </c>
    </row>
    <row r="30" spans="1:12" ht="12">
      <c r="A30" t="s">
        <v>15</v>
      </c>
      <c r="B30" t="s">
        <v>70</v>
      </c>
      <c r="C30" s="9">
        <v>16.8</v>
      </c>
      <c r="D30" s="9">
        <v>12.6</v>
      </c>
      <c r="E30" s="9">
        <v>16</v>
      </c>
      <c r="F30" s="9">
        <v>12.6</v>
      </c>
      <c r="G30" s="9">
        <v>14.6</v>
      </c>
      <c r="H30" s="9">
        <v>13.9</v>
      </c>
      <c r="I30" s="9">
        <v>11.7</v>
      </c>
      <c r="K30" s="9">
        <v>12.1</v>
      </c>
      <c r="L30" s="9">
        <v>18.1</v>
      </c>
    </row>
    <row r="31" spans="1:12" ht="12">
      <c r="A31" t="s">
        <v>15</v>
      </c>
      <c r="B31" t="s">
        <v>52</v>
      </c>
      <c r="C31" s="9">
        <v>16.5</v>
      </c>
      <c r="D31" s="9">
        <v>16.2</v>
      </c>
      <c r="E31" s="9">
        <v>16.9</v>
      </c>
      <c r="F31" s="9">
        <v>12.7</v>
      </c>
      <c r="G31" s="9">
        <v>15.4</v>
      </c>
      <c r="H31" s="9">
        <v>16.3</v>
      </c>
      <c r="I31" s="9">
        <v>13.7</v>
      </c>
      <c r="K31" s="9">
        <v>12.3</v>
      </c>
      <c r="L31" s="9">
        <v>17.5</v>
      </c>
    </row>
    <row r="32" spans="1:12" ht="12">
      <c r="A32" t="s">
        <v>15</v>
      </c>
      <c r="B32" t="s">
        <v>68</v>
      </c>
      <c r="C32" s="9">
        <v>17</v>
      </c>
      <c r="D32" s="9">
        <v>16.7</v>
      </c>
      <c r="E32" s="9">
        <v>17.3</v>
      </c>
      <c r="F32" s="9">
        <v>14.4</v>
      </c>
      <c r="G32" s="9">
        <v>16.7</v>
      </c>
      <c r="H32" s="9">
        <v>15.9</v>
      </c>
      <c r="I32" s="9">
        <v>14.4</v>
      </c>
      <c r="K32" s="9">
        <v>12.5</v>
      </c>
      <c r="L32" s="9">
        <v>18</v>
      </c>
    </row>
    <row r="33" spans="1:12" ht="12">
      <c r="A33" t="s">
        <v>15</v>
      </c>
      <c r="B33" t="s">
        <v>54</v>
      </c>
      <c r="C33" s="9">
        <v>17.3</v>
      </c>
      <c r="D33" s="9">
        <v>14</v>
      </c>
      <c r="E33" s="9">
        <v>16.5</v>
      </c>
      <c r="F33" s="9">
        <v>12.9</v>
      </c>
      <c r="G33" s="9">
        <v>14</v>
      </c>
      <c r="H33" s="9">
        <v>16.4</v>
      </c>
      <c r="I33" s="9">
        <v>12.5</v>
      </c>
      <c r="K33" s="9">
        <v>11.9</v>
      </c>
      <c r="L33" s="9">
        <v>17.2</v>
      </c>
    </row>
    <row r="34" spans="11:12" ht="12">
      <c r="K34" s="9"/>
      <c r="L34" s="9"/>
    </row>
    <row r="35" spans="11:12" ht="12">
      <c r="K35" s="9"/>
      <c r="L35" s="9"/>
    </row>
  </sheetData>
  <sheetProtection/>
  <printOptions gridLines="1"/>
  <pageMargins left="0.28" right="0.57" top="0.73" bottom="0.5" header="0.43" footer="1"/>
  <pageSetup fitToHeight="1" fitToWidth="1" horizontalDpi="600" verticalDpi="600" orientation="landscape" scale="97"/>
  <headerFooter alignWithMargins="0">
    <oddHeader>&amp;C&amp;"Times,Bold"&amp;16Judge Score Entry - October 8, 2011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125" zoomScaleNormal="12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:IV34"/>
    </sheetView>
  </sheetViews>
  <sheetFormatPr defaultColWidth="9.00390625" defaultRowHeight="12.75"/>
  <cols>
    <col min="1" max="1" width="34.375" style="0" customWidth="1"/>
    <col min="2" max="11" width="8.875" style="0" customWidth="1"/>
    <col min="12" max="13" width="8.875" style="7" customWidth="1"/>
    <col min="14" max="14" width="8.875" style="0" customWidth="1"/>
    <col min="15" max="15" width="8.875" style="7" customWidth="1"/>
    <col min="16" max="16" width="8.875" style="0" customWidth="1"/>
    <col min="17" max="17" width="10.00390625" style="0" bestFit="1" customWidth="1"/>
    <col min="18" max="18" width="40.125" style="0" customWidth="1"/>
    <col min="19" max="27" width="9.00390625" style="0" customWidth="1"/>
    <col min="28" max="28" width="11.625" style="0" customWidth="1"/>
  </cols>
  <sheetData>
    <row r="1" spans="2:28" s="6" customFormat="1" ht="15">
      <c r="B1" s="22" t="s">
        <v>3</v>
      </c>
      <c r="C1" s="23"/>
      <c r="D1" s="24"/>
      <c r="E1" s="25" t="s">
        <v>19</v>
      </c>
      <c r="F1" s="26"/>
      <c r="G1" s="27"/>
      <c r="H1" s="28" t="s">
        <v>17</v>
      </c>
      <c r="I1" s="29"/>
      <c r="J1" s="29"/>
      <c r="K1" s="29"/>
      <c r="L1" s="30"/>
      <c r="M1" s="31"/>
      <c r="N1" s="32" t="s">
        <v>20</v>
      </c>
      <c r="O1" s="33" t="s">
        <v>11</v>
      </c>
      <c r="S1" s="34" t="s">
        <v>44</v>
      </c>
      <c r="T1" s="34"/>
      <c r="U1" s="35" t="s">
        <v>8</v>
      </c>
      <c r="V1" s="35"/>
      <c r="W1" s="36" t="s">
        <v>3</v>
      </c>
      <c r="X1" s="36"/>
      <c r="Y1" s="37" t="s">
        <v>19</v>
      </c>
      <c r="Z1" s="37"/>
      <c r="AA1" s="38" t="s">
        <v>17</v>
      </c>
      <c r="AB1" s="38"/>
    </row>
    <row r="2" spans="2:28" s="6" customFormat="1" ht="15.75" thickBot="1">
      <c r="B2" s="39" t="s">
        <v>6</v>
      </c>
      <c r="C2" s="40"/>
      <c r="D2" s="41"/>
      <c r="E2" s="42" t="s">
        <v>6</v>
      </c>
      <c r="F2" s="43"/>
      <c r="G2" s="44"/>
      <c r="H2" s="45" t="s">
        <v>3</v>
      </c>
      <c r="I2" s="46"/>
      <c r="J2" s="46"/>
      <c r="K2" s="46" t="s">
        <v>19</v>
      </c>
      <c r="L2" s="47"/>
      <c r="M2" s="31"/>
      <c r="N2" s="32"/>
      <c r="O2" s="48" t="s">
        <v>12</v>
      </c>
      <c r="S2" s="34" t="s">
        <v>45</v>
      </c>
      <c r="T2" s="34"/>
      <c r="U2" s="35"/>
      <c r="V2" s="35"/>
      <c r="W2" s="36"/>
      <c r="X2" s="36"/>
      <c r="Y2" s="37"/>
      <c r="Z2" s="37"/>
      <c r="AA2" s="38"/>
      <c r="AB2" s="38"/>
    </row>
    <row r="3" spans="2:28" s="4" customFormat="1" ht="12">
      <c r="B3" s="49" t="s">
        <v>26</v>
      </c>
      <c r="C3" s="49" t="s">
        <v>27</v>
      </c>
      <c r="D3" s="49"/>
      <c r="E3" s="49" t="s">
        <v>26</v>
      </c>
      <c r="F3" s="49" t="s">
        <v>27</v>
      </c>
      <c r="G3" s="49"/>
      <c r="H3" s="49"/>
      <c r="I3" s="49"/>
      <c r="J3" s="49"/>
      <c r="K3" s="49"/>
      <c r="L3" s="50"/>
      <c r="M3" s="50"/>
      <c r="N3" s="49"/>
      <c r="O3" s="51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8" customFormat="1" ht="9.75" thickBot="1">
      <c r="A4" s="52"/>
      <c r="B4" s="53" t="str">
        <f>+'Data Entry'!C3</f>
        <v>Gnutek</v>
      </c>
      <c r="C4" s="53" t="str">
        <f>+'Data Entry'!D3</f>
        <v>Naffier</v>
      </c>
      <c r="D4" s="53"/>
      <c r="E4" s="53" t="str">
        <f>+'Data Entry'!E3</f>
        <v>Weber</v>
      </c>
      <c r="F4" s="53" t="str">
        <f>+'Data Entry'!F3</f>
        <v>Alexander</v>
      </c>
      <c r="G4" s="53"/>
      <c r="H4" s="53" t="str">
        <f>+'Data Entry'!G3</f>
        <v>Ponzo</v>
      </c>
      <c r="I4" s="53" t="str">
        <f>+'Data Entry'!H3</f>
        <v>Niermeyer</v>
      </c>
      <c r="J4" s="53"/>
      <c r="K4" s="53" t="str">
        <f>+'Data Entry'!I3</f>
        <v>Kemp</v>
      </c>
      <c r="L4" s="54"/>
      <c r="M4" s="54"/>
      <c r="N4" s="53" t="str">
        <f>+'Data Entry'!J3</f>
        <v>Bischoff</v>
      </c>
      <c r="O4" s="55"/>
      <c r="P4" s="56"/>
      <c r="Q4" s="56"/>
      <c r="R4" s="56"/>
      <c r="S4" s="53" t="str">
        <f>+'Data Entry'!K3</f>
        <v>Young</v>
      </c>
      <c r="T4" s="53"/>
      <c r="U4" s="53" t="str">
        <f>+'Data Entry'!L3</f>
        <v>Lepper</v>
      </c>
      <c r="V4" s="57"/>
      <c r="W4" s="57"/>
      <c r="X4" s="57"/>
      <c r="Y4" s="57"/>
      <c r="Z4" s="57"/>
      <c r="AA4" s="57"/>
      <c r="AB4" s="57"/>
    </row>
    <row r="5" spans="1:28" s="1" customFormat="1" ht="27" thickBot="1">
      <c r="A5" s="58" t="s">
        <v>2</v>
      </c>
      <c r="B5" s="1" t="s">
        <v>4</v>
      </c>
      <c r="C5" s="1" t="s">
        <v>5</v>
      </c>
      <c r="D5" s="59" t="s">
        <v>10</v>
      </c>
      <c r="E5" s="1" t="s">
        <v>4</v>
      </c>
      <c r="F5" s="1" t="s">
        <v>5</v>
      </c>
      <c r="G5" s="59" t="s">
        <v>10</v>
      </c>
      <c r="H5" s="1" t="s">
        <v>4</v>
      </c>
      <c r="I5" s="1" t="s">
        <v>5</v>
      </c>
      <c r="J5" s="59" t="s">
        <v>24</v>
      </c>
      <c r="K5" s="1" t="s">
        <v>4</v>
      </c>
      <c r="L5" s="60" t="s">
        <v>25</v>
      </c>
      <c r="M5" s="61" t="s">
        <v>21</v>
      </c>
      <c r="O5" s="62"/>
      <c r="P5" s="63" t="s">
        <v>22</v>
      </c>
      <c r="Q5" s="63" t="s">
        <v>23</v>
      </c>
      <c r="R5" s="63"/>
      <c r="S5" s="1" t="s">
        <v>12</v>
      </c>
      <c r="T5" s="1" t="s">
        <v>13</v>
      </c>
      <c r="U5" s="1" t="s">
        <v>12</v>
      </c>
      <c r="V5" s="1" t="s">
        <v>13</v>
      </c>
      <c r="W5" s="1" t="s">
        <v>10</v>
      </c>
      <c r="X5" s="1" t="s">
        <v>13</v>
      </c>
      <c r="Y5" s="1" t="s">
        <v>10</v>
      </c>
      <c r="Z5" s="1" t="s">
        <v>13</v>
      </c>
      <c r="AA5" s="1" t="s">
        <v>10</v>
      </c>
      <c r="AB5" s="1" t="s">
        <v>13</v>
      </c>
    </row>
    <row r="6" spans="1:15" s="1" customFormat="1" ht="12.75">
      <c r="A6" s="2"/>
      <c r="D6" s="64"/>
      <c r="G6" s="64"/>
      <c r="J6" s="64"/>
      <c r="L6" s="62"/>
      <c r="M6" s="65"/>
      <c r="O6" s="66"/>
    </row>
    <row r="7" spans="1:28" ht="12.75">
      <c r="A7" s="67"/>
      <c r="B7" s="68"/>
      <c r="C7" s="68"/>
      <c r="D7" s="69"/>
      <c r="E7" s="68"/>
      <c r="F7" s="68"/>
      <c r="G7" s="69"/>
      <c r="H7" s="68"/>
      <c r="I7" s="68"/>
      <c r="J7" s="69"/>
      <c r="K7" s="68"/>
      <c r="L7" s="69"/>
      <c r="M7" s="70"/>
      <c r="N7" s="67"/>
      <c r="O7" s="69"/>
      <c r="P7" s="71"/>
      <c r="Q7" s="3"/>
      <c r="R7" s="2"/>
      <c r="S7" s="67"/>
      <c r="T7" s="2"/>
      <c r="U7" s="67"/>
      <c r="V7" s="2"/>
      <c r="W7" s="70"/>
      <c r="X7" s="2"/>
      <c r="Y7" s="70"/>
      <c r="Z7" s="2"/>
      <c r="AA7" s="70"/>
      <c r="AB7" s="2"/>
    </row>
    <row r="8" spans="1:28" s="5" customFormat="1" ht="12.75">
      <c r="A8" s="5" t="s">
        <v>40</v>
      </c>
      <c r="B8" s="72"/>
      <c r="C8" s="72"/>
      <c r="D8" s="73"/>
      <c r="E8" s="72"/>
      <c r="F8" s="72"/>
      <c r="G8" s="73"/>
      <c r="H8" s="72"/>
      <c r="I8" s="72"/>
      <c r="J8" s="69"/>
      <c r="K8" s="72"/>
      <c r="L8" s="69"/>
      <c r="M8" s="70"/>
      <c r="O8" s="73"/>
      <c r="P8" s="74"/>
      <c r="Q8" s="3"/>
      <c r="S8" s="75"/>
      <c r="T8" s="75"/>
      <c r="U8" s="75"/>
      <c r="V8" s="75"/>
      <c r="W8" s="76"/>
      <c r="X8" s="77"/>
      <c r="Y8" s="76"/>
      <c r="Z8" s="77"/>
      <c r="AA8" s="76"/>
      <c r="AB8" s="77"/>
    </row>
    <row r="9" spans="1:28" ht="12.75">
      <c r="A9" s="67" t="str">
        <f>+'Data Entry'!B6</f>
        <v>Elgin</v>
      </c>
      <c r="B9" s="68">
        <f>+'Data Entry'!C6</f>
        <v>10.5</v>
      </c>
      <c r="C9" s="68">
        <f>+'Data Entry'!D6</f>
        <v>10.7</v>
      </c>
      <c r="D9" s="69">
        <f aca="true" t="shared" si="0" ref="D9:D15">(+B9+C9)/2</f>
        <v>10.6</v>
      </c>
      <c r="E9" s="68">
        <f>+'Data Entry'!E6</f>
        <v>7.8</v>
      </c>
      <c r="F9" s="68">
        <f>+'Data Entry'!F6</f>
        <v>6.6</v>
      </c>
      <c r="G9" s="69">
        <f aca="true" t="shared" si="1" ref="G9:G15">(+E9+F9)/2</f>
        <v>7.199999999999999</v>
      </c>
      <c r="H9" s="68">
        <f>+'Data Entry'!G6</f>
        <v>6.6</v>
      </c>
      <c r="I9" s="68">
        <f>+'Data Entry'!H6</f>
        <v>8.6</v>
      </c>
      <c r="J9" s="69">
        <f aca="true" t="shared" si="2" ref="J9:J15">(+H9+I9)</f>
        <v>15.2</v>
      </c>
      <c r="K9" s="68">
        <f>+'Data Entry'!I6</f>
        <v>10.5</v>
      </c>
      <c r="L9" s="69">
        <f aca="true" t="shared" si="3" ref="L9:L15">(J9+K9)</f>
        <v>25.7</v>
      </c>
      <c r="M9" s="70">
        <f aca="true" t="shared" si="4" ref="M9:M15">D9+G9+L9</f>
        <v>43.5</v>
      </c>
      <c r="N9" s="67">
        <f>+'Data Entry'!J6</f>
        <v>0</v>
      </c>
      <c r="O9" s="69">
        <f aca="true" t="shared" si="5" ref="O9:O15">M9-N9</f>
        <v>43.5</v>
      </c>
      <c r="P9" s="71">
        <f aca="true" t="shared" si="6" ref="P9:P15">RANK(O9,$O$9:$O$15,0)</f>
        <v>7</v>
      </c>
      <c r="Q9" s="3">
        <f>RANK(O9,$O$9:$O$36,0)</f>
        <v>24</v>
      </c>
      <c r="R9" s="67" t="str">
        <f>+'Data Entry'!B6</f>
        <v>Elgin</v>
      </c>
      <c r="S9" s="107">
        <f>+'Data Entry'!K6</f>
        <v>10.5</v>
      </c>
      <c r="T9" s="77">
        <f aca="true" t="shared" si="7" ref="T9:T15">RANK(S9,$S$9:$S$15,0)</f>
        <v>3</v>
      </c>
      <c r="U9" s="107">
        <f>+'Data Entry'!L6</f>
        <v>10</v>
      </c>
      <c r="V9" s="77">
        <f aca="true" t="shared" si="8" ref="V9:V15">RANK(U9,$U$9:$U$15,0)</f>
        <v>7</v>
      </c>
      <c r="W9" s="76">
        <f aca="true" t="shared" si="9" ref="W9:W15">D9</f>
        <v>10.6</v>
      </c>
      <c r="X9" s="77">
        <f aca="true" t="shared" si="10" ref="X9:X15">RANK(W9,$W$9:$W$15,0)</f>
        <v>6</v>
      </c>
      <c r="Y9" s="76">
        <f aca="true" t="shared" si="11" ref="Y9:Y15">G9</f>
        <v>7.199999999999999</v>
      </c>
      <c r="Z9" s="77">
        <f aca="true" t="shared" si="12" ref="Z9:Z15">RANK(Y9,$Y$9:$Y$15,0)</f>
        <v>7</v>
      </c>
      <c r="AA9" s="76">
        <f aca="true" t="shared" si="13" ref="AA9:AA15">+L9</f>
        <v>25.7</v>
      </c>
      <c r="AB9" s="77">
        <f aca="true" t="shared" si="14" ref="AB9:AB15">RANK(AA9,$AA$9:$AA$15,0)</f>
        <v>7</v>
      </c>
    </row>
    <row r="10" spans="1:28" ht="12.75">
      <c r="A10" s="67" t="str">
        <f>+'Data Entry'!B7</f>
        <v>Sandwich</v>
      </c>
      <c r="B10" s="68">
        <f>+'Data Entry'!C7</f>
        <v>12.1</v>
      </c>
      <c r="C10" s="68">
        <f>+'Data Entry'!D7</f>
        <v>15</v>
      </c>
      <c r="D10" s="69">
        <f t="shared" si="0"/>
        <v>13.55</v>
      </c>
      <c r="E10" s="68">
        <f>+'Data Entry'!E7</f>
        <v>11.5</v>
      </c>
      <c r="F10" s="68">
        <f>+'Data Entry'!F7</f>
        <v>11.3</v>
      </c>
      <c r="G10" s="69">
        <f t="shared" si="1"/>
        <v>11.4</v>
      </c>
      <c r="H10" s="68">
        <f>+'Data Entry'!G7</f>
        <v>12.5</v>
      </c>
      <c r="I10" s="68">
        <f>+'Data Entry'!H7</f>
        <v>11.1</v>
      </c>
      <c r="J10" s="69">
        <f t="shared" si="2"/>
        <v>23.6</v>
      </c>
      <c r="K10" s="68">
        <f>+'Data Entry'!I7</f>
        <v>12.6</v>
      </c>
      <c r="L10" s="69">
        <f t="shared" si="3"/>
        <v>36.2</v>
      </c>
      <c r="M10" s="70">
        <f t="shared" si="4"/>
        <v>61.150000000000006</v>
      </c>
      <c r="N10" s="67">
        <f>+'Data Entry'!J7</f>
        <v>0</v>
      </c>
      <c r="O10" s="69">
        <f t="shared" si="5"/>
        <v>61.150000000000006</v>
      </c>
      <c r="P10" s="71">
        <f t="shared" si="6"/>
        <v>3</v>
      </c>
      <c r="Q10" s="3">
        <f aca="true" t="shared" si="15" ref="Q10:Q15">RANK(O10,$O$9:$O$36,0)</f>
        <v>18</v>
      </c>
      <c r="R10" s="67" t="str">
        <f>+'Data Entry'!B7</f>
        <v>Sandwich</v>
      </c>
      <c r="S10" s="109">
        <f>+'Data Entry'!K7</f>
        <v>11.1</v>
      </c>
      <c r="T10" s="110">
        <f t="shared" si="7"/>
        <v>1</v>
      </c>
      <c r="U10" s="107">
        <f>+'Data Entry'!L7</f>
        <v>12.5</v>
      </c>
      <c r="V10" s="77">
        <f t="shared" si="8"/>
        <v>5</v>
      </c>
      <c r="W10" s="76">
        <f t="shared" si="9"/>
        <v>13.55</v>
      </c>
      <c r="X10" s="77">
        <f t="shared" si="10"/>
        <v>2</v>
      </c>
      <c r="Y10" s="76">
        <f t="shared" si="11"/>
        <v>11.4</v>
      </c>
      <c r="Z10" s="77">
        <f t="shared" si="12"/>
        <v>3</v>
      </c>
      <c r="AA10" s="76">
        <f t="shared" si="13"/>
        <v>36.2</v>
      </c>
      <c r="AB10" s="77">
        <f t="shared" si="14"/>
        <v>3</v>
      </c>
    </row>
    <row r="11" spans="1:28" ht="12.75">
      <c r="A11" s="67" t="str">
        <f>+'Data Entry'!B8</f>
        <v>Wheaton North</v>
      </c>
      <c r="B11" s="68">
        <f>+'Data Entry'!C8</f>
        <v>13.2</v>
      </c>
      <c r="C11" s="68">
        <f>+'Data Entry'!D8</f>
        <v>12.4</v>
      </c>
      <c r="D11" s="69">
        <f t="shared" si="0"/>
        <v>12.8</v>
      </c>
      <c r="E11" s="68">
        <f>+'Data Entry'!E8</f>
        <v>10.8</v>
      </c>
      <c r="F11" s="68">
        <f>+'Data Entry'!F8</f>
        <v>11.1</v>
      </c>
      <c r="G11" s="69">
        <f t="shared" si="1"/>
        <v>10.95</v>
      </c>
      <c r="H11" s="68">
        <f>+'Data Entry'!G8</f>
        <v>13.4</v>
      </c>
      <c r="I11" s="68">
        <f>+'Data Entry'!H8</f>
        <v>11.7</v>
      </c>
      <c r="J11" s="69">
        <f t="shared" si="2"/>
        <v>25.1</v>
      </c>
      <c r="K11" s="68">
        <f>+'Data Entry'!I8</f>
        <v>12.9</v>
      </c>
      <c r="L11" s="69">
        <f t="shared" si="3"/>
        <v>38</v>
      </c>
      <c r="M11" s="70">
        <f t="shared" si="4"/>
        <v>61.75</v>
      </c>
      <c r="N11" s="67">
        <f>+'Data Entry'!J8</f>
        <v>0</v>
      </c>
      <c r="O11" s="69">
        <f t="shared" si="5"/>
        <v>61.75</v>
      </c>
      <c r="P11" s="71">
        <f t="shared" si="6"/>
        <v>2</v>
      </c>
      <c r="Q11" s="3">
        <f t="shared" si="15"/>
        <v>17</v>
      </c>
      <c r="R11" s="67" t="str">
        <f>+'Data Entry'!B8</f>
        <v>Wheaton North</v>
      </c>
      <c r="S11" s="107">
        <f>+'Data Entry'!K8</f>
        <v>10.2</v>
      </c>
      <c r="T11" s="77">
        <f t="shared" si="7"/>
        <v>5</v>
      </c>
      <c r="U11" s="107">
        <f>+'Data Entry'!L8</f>
        <v>15.2</v>
      </c>
      <c r="V11" s="77">
        <f t="shared" si="8"/>
        <v>2</v>
      </c>
      <c r="W11" s="76">
        <f t="shared" si="9"/>
        <v>12.8</v>
      </c>
      <c r="X11" s="77">
        <f t="shared" si="10"/>
        <v>3</v>
      </c>
      <c r="Y11" s="76">
        <f t="shared" si="11"/>
        <v>10.95</v>
      </c>
      <c r="Z11" s="77">
        <f t="shared" si="12"/>
        <v>4</v>
      </c>
      <c r="AA11" s="111">
        <f t="shared" si="13"/>
        <v>38</v>
      </c>
      <c r="AB11" s="110">
        <f t="shared" si="14"/>
        <v>1</v>
      </c>
    </row>
    <row r="12" spans="1:28" ht="12.75">
      <c r="A12" s="67" t="str">
        <f>+'Data Entry'!B9</f>
        <v>Reavis</v>
      </c>
      <c r="B12" s="68">
        <f>+'Data Entry'!C9</f>
        <v>10.7</v>
      </c>
      <c r="C12" s="68">
        <f>+'Data Entry'!D9</f>
        <v>7</v>
      </c>
      <c r="D12" s="69">
        <f t="shared" si="0"/>
        <v>8.85</v>
      </c>
      <c r="E12" s="68">
        <f>+'Data Entry'!E9</f>
        <v>8.8</v>
      </c>
      <c r="F12" s="68">
        <f>+'Data Entry'!F9</f>
        <v>6.8</v>
      </c>
      <c r="G12" s="69">
        <f t="shared" si="1"/>
        <v>7.800000000000001</v>
      </c>
      <c r="H12" s="68">
        <f>+'Data Entry'!G9</f>
        <v>8.6</v>
      </c>
      <c r="I12" s="68">
        <f>+'Data Entry'!H9</f>
        <v>8.5</v>
      </c>
      <c r="J12" s="69">
        <f t="shared" si="2"/>
        <v>17.1</v>
      </c>
      <c r="K12" s="68">
        <f>+'Data Entry'!I9</f>
        <v>11.7</v>
      </c>
      <c r="L12" s="69">
        <f t="shared" si="3"/>
        <v>28.8</v>
      </c>
      <c r="M12" s="70">
        <f t="shared" si="4"/>
        <v>45.45</v>
      </c>
      <c r="N12" s="67">
        <f>+'Data Entry'!J9</f>
        <v>0.2</v>
      </c>
      <c r="O12" s="69">
        <f t="shared" si="5"/>
        <v>45.25</v>
      </c>
      <c r="P12" s="71">
        <f t="shared" si="6"/>
        <v>6</v>
      </c>
      <c r="Q12" s="3">
        <f t="shared" si="15"/>
        <v>23</v>
      </c>
      <c r="R12" s="67" t="str">
        <f>+'Data Entry'!B9</f>
        <v>Reavis</v>
      </c>
      <c r="S12" s="107">
        <f>+'Data Entry'!K9</f>
        <v>9.6</v>
      </c>
      <c r="T12" s="77">
        <f t="shared" si="7"/>
        <v>7</v>
      </c>
      <c r="U12" s="107">
        <f>+'Data Entry'!L9</f>
        <v>11.2</v>
      </c>
      <c r="V12" s="77">
        <f t="shared" si="8"/>
        <v>6</v>
      </c>
      <c r="W12" s="76">
        <f t="shared" si="9"/>
        <v>8.85</v>
      </c>
      <c r="X12" s="77">
        <f t="shared" si="10"/>
        <v>7</v>
      </c>
      <c r="Y12" s="76">
        <f t="shared" si="11"/>
        <v>7.800000000000001</v>
      </c>
      <c r="Z12" s="77">
        <f t="shared" si="12"/>
        <v>6</v>
      </c>
      <c r="AA12" s="76">
        <f t="shared" si="13"/>
        <v>28.8</v>
      </c>
      <c r="AB12" s="77">
        <f t="shared" si="14"/>
        <v>6</v>
      </c>
    </row>
    <row r="13" spans="1:28" ht="12.75">
      <c r="A13" s="67" t="str">
        <f>+'Data Entry'!B10</f>
        <v>Providence Catholic</v>
      </c>
      <c r="B13" s="68">
        <f>+'Data Entry'!C10</f>
        <v>11.9</v>
      </c>
      <c r="C13" s="68">
        <f>+'Data Entry'!D10</f>
        <v>10.5</v>
      </c>
      <c r="D13" s="69">
        <f t="shared" si="0"/>
        <v>11.2</v>
      </c>
      <c r="E13" s="68">
        <f>+'Data Entry'!E10</f>
        <v>8.3</v>
      </c>
      <c r="F13" s="68">
        <f>+'Data Entry'!F10</f>
        <v>10.8</v>
      </c>
      <c r="G13" s="69">
        <f t="shared" si="1"/>
        <v>9.55</v>
      </c>
      <c r="H13" s="68">
        <f>+'Data Entry'!G10</f>
        <v>9.8</v>
      </c>
      <c r="I13" s="68">
        <f>+'Data Entry'!H10</f>
        <v>12.5</v>
      </c>
      <c r="J13" s="69">
        <f t="shared" si="2"/>
        <v>22.3</v>
      </c>
      <c r="K13" s="68">
        <f>+'Data Entry'!I10</f>
        <v>12.1</v>
      </c>
      <c r="L13" s="69">
        <f t="shared" si="3"/>
        <v>34.4</v>
      </c>
      <c r="M13" s="70">
        <f t="shared" si="4"/>
        <v>55.15</v>
      </c>
      <c r="N13" s="67">
        <f>+'Data Entry'!J10</f>
        <v>0</v>
      </c>
      <c r="O13" s="69">
        <f t="shared" si="5"/>
        <v>55.15</v>
      </c>
      <c r="P13" s="71">
        <f t="shared" si="6"/>
        <v>5</v>
      </c>
      <c r="Q13" s="3">
        <f t="shared" si="15"/>
        <v>22</v>
      </c>
      <c r="R13" s="67" t="str">
        <f>+'Data Entry'!B10</f>
        <v>Providence Catholic</v>
      </c>
      <c r="S13" s="107">
        <f>+'Data Entry'!K10</f>
        <v>9.7</v>
      </c>
      <c r="T13" s="77">
        <f t="shared" si="7"/>
        <v>6</v>
      </c>
      <c r="U13" s="107">
        <f>+'Data Entry'!L10</f>
        <v>13.2</v>
      </c>
      <c r="V13" s="77">
        <f t="shared" si="8"/>
        <v>4</v>
      </c>
      <c r="W13" s="76">
        <f t="shared" si="9"/>
        <v>11.2</v>
      </c>
      <c r="X13" s="77">
        <f t="shared" si="10"/>
        <v>5</v>
      </c>
      <c r="Y13" s="76">
        <f t="shared" si="11"/>
        <v>9.55</v>
      </c>
      <c r="Z13" s="77">
        <f t="shared" si="12"/>
        <v>5</v>
      </c>
      <c r="AA13" s="76">
        <f t="shared" si="13"/>
        <v>34.4</v>
      </c>
      <c r="AB13" s="77">
        <f t="shared" si="14"/>
        <v>5</v>
      </c>
    </row>
    <row r="14" spans="1:28" ht="12.75">
      <c r="A14" s="67" t="str">
        <f>+'Data Entry'!B11</f>
        <v>Lincoln-Way West</v>
      </c>
      <c r="B14" s="68">
        <f>+'Data Entry'!C11</f>
        <v>16</v>
      </c>
      <c r="C14" s="68">
        <f>+'Data Entry'!D11</f>
        <v>13.3</v>
      </c>
      <c r="D14" s="69">
        <f t="shared" si="0"/>
        <v>14.65</v>
      </c>
      <c r="E14" s="68">
        <f>+'Data Entry'!E11</f>
        <v>15.3</v>
      </c>
      <c r="F14" s="68">
        <f>+'Data Entry'!F11</f>
        <v>12.4</v>
      </c>
      <c r="G14" s="69">
        <f t="shared" si="1"/>
        <v>13.850000000000001</v>
      </c>
      <c r="H14" s="68">
        <f>+'Data Entry'!G11</f>
        <v>13.7</v>
      </c>
      <c r="I14" s="68">
        <f>+'Data Entry'!H11</f>
        <v>10.9</v>
      </c>
      <c r="J14" s="69">
        <f t="shared" si="2"/>
        <v>24.6</v>
      </c>
      <c r="K14" s="68">
        <f>+'Data Entry'!I11</f>
        <v>11.9</v>
      </c>
      <c r="L14" s="69">
        <f t="shared" si="3"/>
        <v>36.5</v>
      </c>
      <c r="M14" s="70">
        <f t="shared" si="4"/>
        <v>65</v>
      </c>
      <c r="N14" s="67">
        <f>+'Data Entry'!J11</f>
        <v>0</v>
      </c>
      <c r="O14" s="69">
        <f t="shared" si="5"/>
        <v>65</v>
      </c>
      <c r="P14" s="71">
        <f t="shared" si="6"/>
        <v>1</v>
      </c>
      <c r="Q14" s="3">
        <f t="shared" si="15"/>
        <v>11</v>
      </c>
      <c r="R14" s="67" t="str">
        <f>+'Data Entry'!B11</f>
        <v>Lincoln-Way West</v>
      </c>
      <c r="S14" s="107">
        <f>+'Data Entry'!K11</f>
        <v>10.8</v>
      </c>
      <c r="T14" s="77">
        <f t="shared" si="7"/>
        <v>2</v>
      </c>
      <c r="U14" s="109">
        <f>+'Data Entry'!L11</f>
        <v>17</v>
      </c>
      <c r="V14" s="110">
        <f t="shared" si="8"/>
        <v>1</v>
      </c>
      <c r="W14" s="111">
        <f t="shared" si="9"/>
        <v>14.65</v>
      </c>
      <c r="X14" s="110">
        <f t="shared" si="10"/>
        <v>1</v>
      </c>
      <c r="Y14" s="111">
        <f t="shared" si="11"/>
        <v>13.850000000000001</v>
      </c>
      <c r="Z14" s="110">
        <f t="shared" si="12"/>
        <v>1</v>
      </c>
      <c r="AA14" s="76">
        <f t="shared" si="13"/>
        <v>36.5</v>
      </c>
      <c r="AB14" s="77">
        <f t="shared" si="14"/>
        <v>2</v>
      </c>
    </row>
    <row r="15" spans="1:28" ht="12.75">
      <c r="A15" s="67" t="str">
        <f>+'Data Entry'!B12</f>
        <v>Alan B. Shepard</v>
      </c>
      <c r="B15" s="68">
        <f>+'Data Entry'!C12</f>
        <v>12.9</v>
      </c>
      <c r="C15" s="68">
        <f>+'Data Entry'!D12</f>
        <v>10.3</v>
      </c>
      <c r="D15" s="69">
        <f t="shared" si="0"/>
        <v>11.600000000000001</v>
      </c>
      <c r="E15" s="68">
        <f>+'Data Entry'!E12</f>
        <v>14.2</v>
      </c>
      <c r="F15" s="68">
        <f>+'Data Entry'!F12</f>
        <v>9.8</v>
      </c>
      <c r="G15" s="69">
        <f t="shared" si="1"/>
        <v>12</v>
      </c>
      <c r="H15" s="68">
        <f>+'Data Entry'!G12</f>
        <v>10.3</v>
      </c>
      <c r="I15" s="68">
        <f>+'Data Entry'!H12</f>
        <v>11.9</v>
      </c>
      <c r="J15" s="69">
        <f t="shared" si="2"/>
        <v>22.200000000000003</v>
      </c>
      <c r="K15" s="68">
        <f>+'Data Entry'!I12</f>
        <v>13.4</v>
      </c>
      <c r="L15" s="69">
        <f t="shared" si="3"/>
        <v>35.6</v>
      </c>
      <c r="M15" s="70">
        <f t="shared" si="4"/>
        <v>59.2</v>
      </c>
      <c r="N15" s="67">
        <f>+'Data Entry'!J12</f>
        <v>0</v>
      </c>
      <c r="O15" s="69">
        <f t="shared" si="5"/>
        <v>59.2</v>
      </c>
      <c r="P15" s="71">
        <f t="shared" si="6"/>
        <v>4</v>
      </c>
      <c r="Q15" s="3">
        <f t="shared" si="15"/>
        <v>20</v>
      </c>
      <c r="R15" s="67" t="str">
        <f>+'Data Entry'!B12</f>
        <v>Alan B. Shepard</v>
      </c>
      <c r="S15" s="107">
        <f>+'Data Entry'!K12</f>
        <v>10.3</v>
      </c>
      <c r="T15" s="77">
        <f t="shared" si="7"/>
        <v>4</v>
      </c>
      <c r="U15" s="107">
        <f>+'Data Entry'!L12</f>
        <v>14.4</v>
      </c>
      <c r="V15" s="77">
        <f t="shared" si="8"/>
        <v>3</v>
      </c>
      <c r="W15" s="76">
        <f t="shared" si="9"/>
        <v>11.600000000000001</v>
      </c>
      <c r="X15" s="77">
        <f t="shared" si="10"/>
        <v>4</v>
      </c>
      <c r="Y15" s="76">
        <f t="shared" si="11"/>
        <v>12</v>
      </c>
      <c r="Z15" s="77">
        <f t="shared" si="12"/>
        <v>2</v>
      </c>
      <c r="AA15" s="76">
        <f t="shared" si="13"/>
        <v>35.6</v>
      </c>
      <c r="AB15" s="77">
        <f t="shared" si="14"/>
        <v>4</v>
      </c>
    </row>
    <row r="16" spans="1:28" ht="12.75">
      <c r="A16" s="67"/>
      <c r="B16" s="68"/>
      <c r="C16" s="68"/>
      <c r="D16" s="69"/>
      <c r="E16" s="68"/>
      <c r="F16" s="68"/>
      <c r="G16" s="69"/>
      <c r="H16" s="68"/>
      <c r="I16" s="68"/>
      <c r="J16" s="69"/>
      <c r="K16" s="68"/>
      <c r="L16" s="69"/>
      <c r="M16" s="70"/>
      <c r="N16" s="67"/>
      <c r="O16" s="69"/>
      <c r="P16" s="78"/>
      <c r="Q16" s="3"/>
      <c r="R16" s="67"/>
      <c r="S16" s="107"/>
      <c r="T16" s="77"/>
      <c r="U16" s="107"/>
      <c r="V16" s="77"/>
      <c r="W16" s="76"/>
      <c r="X16" s="77"/>
      <c r="Y16" s="76"/>
      <c r="Z16" s="77"/>
      <c r="AA16" s="76"/>
      <c r="AB16" s="77"/>
    </row>
    <row r="17" spans="1:28" ht="12.75">
      <c r="A17" s="5" t="s">
        <v>41</v>
      </c>
      <c r="B17" s="68"/>
      <c r="C17" s="68"/>
      <c r="D17" s="69"/>
      <c r="E17" s="68"/>
      <c r="F17" s="68"/>
      <c r="G17" s="69"/>
      <c r="H17" s="68"/>
      <c r="I17" s="68"/>
      <c r="J17" s="69"/>
      <c r="K17" s="68"/>
      <c r="L17" s="69"/>
      <c r="M17" s="70"/>
      <c r="N17" s="67"/>
      <c r="O17" s="69"/>
      <c r="P17" s="78"/>
      <c r="Q17" s="3"/>
      <c r="R17" s="67"/>
      <c r="S17" s="107"/>
      <c r="T17" s="77"/>
      <c r="U17" s="107"/>
      <c r="V17" s="77"/>
      <c r="W17" s="76"/>
      <c r="X17" s="77"/>
      <c r="Y17" s="76"/>
      <c r="Z17" s="77"/>
      <c r="AA17" s="76"/>
      <c r="AB17" s="77"/>
    </row>
    <row r="18" spans="1:28" ht="12.75">
      <c r="A18" s="67" t="str">
        <f>+'Data Entry'!B15</f>
        <v>Herscher</v>
      </c>
      <c r="B18" s="68">
        <f>+'Data Entry'!C15</f>
        <v>12.5</v>
      </c>
      <c r="C18" s="68">
        <f>+'Data Entry'!D15</f>
        <v>11.1</v>
      </c>
      <c r="D18" s="69">
        <f aca="true" t="shared" si="16" ref="D18:D24">(+B18+C18)/2</f>
        <v>11.8</v>
      </c>
      <c r="E18" s="68">
        <f>+'Data Entry'!E15</f>
        <v>9.8</v>
      </c>
      <c r="F18" s="68">
        <f>+'Data Entry'!F15</f>
        <v>10.6</v>
      </c>
      <c r="G18" s="69">
        <f aca="true" t="shared" si="17" ref="G18:G24">(+E18+F18)/2</f>
        <v>10.2</v>
      </c>
      <c r="H18" s="68">
        <f>+'Data Entry'!G15</f>
        <v>10.9</v>
      </c>
      <c r="I18" s="68">
        <f>+'Data Entry'!H15</f>
        <v>12.2</v>
      </c>
      <c r="J18" s="69">
        <f aca="true" t="shared" si="18" ref="J18:J24">(+H18+I18)</f>
        <v>23.1</v>
      </c>
      <c r="K18" s="68">
        <f>+'Data Entry'!I15</f>
        <v>12</v>
      </c>
      <c r="L18" s="69">
        <f aca="true" t="shared" si="19" ref="L18:L24">(J18+K18)</f>
        <v>35.1</v>
      </c>
      <c r="M18" s="70">
        <f aca="true" t="shared" si="20" ref="M18:M24">D18+G18+L18</f>
        <v>57.1</v>
      </c>
      <c r="N18" s="67">
        <f>+'Data Entry'!J15</f>
        <v>0</v>
      </c>
      <c r="O18" s="69">
        <f aca="true" t="shared" si="21" ref="O18:O24">M18-N18</f>
        <v>57.1</v>
      </c>
      <c r="P18" s="71">
        <f aca="true" t="shared" si="22" ref="P18:P27">RANK(O18,$O$18:$O$27,0)</f>
        <v>10</v>
      </c>
      <c r="Q18" s="3">
        <f aca="true" t="shared" si="23" ref="Q18:Q27">RANK(O18,$O$9:$O$36,0)</f>
        <v>21</v>
      </c>
      <c r="R18" s="67" t="str">
        <f>+'Data Entry'!B15</f>
        <v>Herscher</v>
      </c>
      <c r="S18" s="107">
        <f>+'Data Entry'!K15</f>
        <v>10.7</v>
      </c>
      <c r="T18" s="77">
        <f aca="true" t="shared" si="24" ref="T18:T27">RANK(S18,$S$18:$S$27,0)</f>
        <v>9</v>
      </c>
      <c r="U18" s="107">
        <f>+'Data Entry'!L15</f>
        <v>13</v>
      </c>
      <c r="V18" s="77">
        <f aca="true" t="shared" si="25" ref="V18:V27">RANK(U18,$U$18:$U$27,0)</f>
        <v>10</v>
      </c>
      <c r="W18" s="76">
        <f aca="true" t="shared" si="26" ref="W18:W24">D18</f>
        <v>11.8</v>
      </c>
      <c r="X18" s="77">
        <f aca="true" t="shared" si="27" ref="X18:X27">RANK(W18,$W$18:$W$27,0)</f>
        <v>10</v>
      </c>
      <c r="Y18" s="76">
        <f aca="true" t="shared" si="28" ref="Y18:Y24">G18</f>
        <v>10.2</v>
      </c>
      <c r="Z18" s="77">
        <f aca="true" t="shared" si="29" ref="Z18:Z27">RANK(Y18,$Y$18:$Y$27,0)</f>
        <v>10</v>
      </c>
      <c r="AA18" s="76">
        <f aca="true" t="shared" si="30" ref="AA18:AA24">+L18</f>
        <v>35.1</v>
      </c>
      <c r="AB18" s="77">
        <f aca="true" t="shared" si="31" ref="AB18:AB27">RANK(AA18,$AA$18:$AA$27,0)</f>
        <v>10</v>
      </c>
    </row>
    <row r="19" spans="1:28" ht="12.75">
      <c r="A19" s="67" t="str">
        <f>+'Data Entry'!B16</f>
        <v>Batavia</v>
      </c>
      <c r="B19" s="68">
        <f>+'Data Entry'!C16</f>
        <v>14.8</v>
      </c>
      <c r="C19" s="68">
        <f>+'Data Entry'!D16</f>
        <v>13.7</v>
      </c>
      <c r="D19" s="69">
        <f t="shared" si="16"/>
        <v>14.25</v>
      </c>
      <c r="E19" s="68">
        <f>+'Data Entry'!E16</f>
        <v>14.8</v>
      </c>
      <c r="F19" s="68">
        <f>+'Data Entry'!F16</f>
        <v>12.8</v>
      </c>
      <c r="G19" s="69">
        <f t="shared" si="17"/>
        <v>13.8</v>
      </c>
      <c r="H19" s="68">
        <f>+'Data Entry'!G16</f>
        <v>13.2</v>
      </c>
      <c r="I19" s="68">
        <f>+'Data Entry'!H16</f>
        <v>15.3</v>
      </c>
      <c r="J19" s="69">
        <f t="shared" si="18"/>
        <v>28.5</v>
      </c>
      <c r="K19" s="68">
        <f>+'Data Entry'!I16</f>
        <v>11.3</v>
      </c>
      <c r="L19" s="69">
        <f t="shared" si="19"/>
        <v>39.8</v>
      </c>
      <c r="M19" s="70">
        <f t="shared" si="20"/>
        <v>67.85</v>
      </c>
      <c r="N19" s="67">
        <f>+'Data Entry'!J16</f>
        <v>0</v>
      </c>
      <c r="O19" s="69">
        <f t="shared" si="21"/>
        <v>67.85</v>
      </c>
      <c r="P19" s="71">
        <f t="shared" si="22"/>
        <v>5</v>
      </c>
      <c r="Q19" s="3">
        <f t="shared" si="23"/>
        <v>10</v>
      </c>
      <c r="R19" s="67" t="str">
        <f>+'Data Entry'!B16</f>
        <v>Batavia</v>
      </c>
      <c r="S19" s="107">
        <f>+'Data Entry'!K16</f>
        <v>11</v>
      </c>
      <c r="T19" s="77">
        <f t="shared" si="24"/>
        <v>8</v>
      </c>
      <c r="U19" s="109">
        <f>+'Data Entry'!L16</f>
        <v>17.7</v>
      </c>
      <c r="V19" s="110">
        <f t="shared" si="25"/>
        <v>1</v>
      </c>
      <c r="W19" s="76">
        <f t="shared" si="26"/>
        <v>14.25</v>
      </c>
      <c r="X19" s="77">
        <f t="shared" si="27"/>
        <v>4</v>
      </c>
      <c r="Y19" s="76">
        <f t="shared" si="28"/>
        <v>13.8</v>
      </c>
      <c r="Z19" s="77">
        <f t="shared" si="29"/>
        <v>3</v>
      </c>
      <c r="AA19" s="76">
        <f t="shared" si="30"/>
        <v>39.8</v>
      </c>
      <c r="AB19" s="77">
        <f t="shared" si="31"/>
        <v>5</v>
      </c>
    </row>
    <row r="20" spans="1:28" ht="12.75">
      <c r="A20" s="67" t="str">
        <f>+'Data Entry'!B17</f>
        <v>Naperville Central</v>
      </c>
      <c r="B20" s="68">
        <f>+'Data Entry'!C17</f>
        <v>13</v>
      </c>
      <c r="C20" s="68">
        <f>+'Data Entry'!D17</f>
        <v>14.4</v>
      </c>
      <c r="D20" s="69">
        <f t="shared" si="16"/>
        <v>13.7</v>
      </c>
      <c r="E20" s="68">
        <f>+'Data Entry'!E17</f>
        <v>11.1</v>
      </c>
      <c r="F20" s="68">
        <f>+'Data Entry'!F17</f>
        <v>11</v>
      </c>
      <c r="G20" s="69">
        <f t="shared" si="17"/>
        <v>11.05</v>
      </c>
      <c r="H20" s="68">
        <f>+'Data Entry'!G17</f>
        <v>13.5</v>
      </c>
      <c r="I20" s="68">
        <f>+'Data Entry'!H17</f>
        <v>13</v>
      </c>
      <c r="J20" s="69">
        <f t="shared" si="18"/>
        <v>26.5</v>
      </c>
      <c r="K20" s="68">
        <f>+'Data Entry'!I17</f>
        <v>12.2</v>
      </c>
      <c r="L20" s="69">
        <f t="shared" si="19"/>
        <v>38.7</v>
      </c>
      <c r="M20" s="70">
        <f t="shared" si="20"/>
        <v>63.45</v>
      </c>
      <c r="N20" s="67">
        <f>+'Data Entry'!J17</f>
        <v>0</v>
      </c>
      <c r="O20" s="69">
        <f t="shared" si="21"/>
        <v>63.45</v>
      </c>
      <c r="P20" s="71">
        <f t="shared" si="22"/>
        <v>6</v>
      </c>
      <c r="Q20" s="3">
        <f t="shared" si="23"/>
        <v>13</v>
      </c>
      <c r="R20" s="67" t="str">
        <f>+'Data Entry'!B17</f>
        <v>Naperville Central</v>
      </c>
      <c r="S20" s="107">
        <f>+'Data Entry'!K17</f>
        <v>12.1</v>
      </c>
      <c r="T20" s="77">
        <f t="shared" si="24"/>
        <v>4</v>
      </c>
      <c r="U20" s="107">
        <f>+'Data Entry'!L17</f>
        <v>14.1</v>
      </c>
      <c r="V20" s="77">
        <f t="shared" si="25"/>
        <v>8</v>
      </c>
      <c r="W20" s="76">
        <f t="shared" si="26"/>
        <v>13.7</v>
      </c>
      <c r="X20" s="77">
        <f t="shared" si="27"/>
        <v>6</v>
      </c>
      <c r="Y20" s="76">
        <f t="shared" si="28"/>
        <v>11.05</v>
      </c>
      <c r="Z20" s="77">
        <f t="shared" si="29"/>
        <v>8</v>
      </c>
      <c r="AA20" s="76">
        <f t="shared" si="30"/>
        <v>38.7</v>
      </c>
      <c r="AB20" s="77">
        <f t="shared" si="31"/>
        <v>6</v>
      </c>
    </row>
    <row r="21" spans="1:28" ht="12.75">
      <c r="A21" s="67" t="str">
        <f>+'Data Entry'!B18</f>
        <v>Downers Grove South</v>
      </c>
      <c r="B21" s="68">
        <f>+'Data Entry'!C18</f>
        <v>14.4</v>
      </c>
      <c r="C21" s="68">
        <f>+'Data Entry'!D18</f>
        <v>15.4</v>
      </c>
      <c r="D21" s="69">
        <f t="shared" si="16"/>
        <v>14.9</v>
      </c>
      <c r="E21" s="68">
        <f>+'Data Entry'!E18</f>
        <v>14.4</v>
      </c>
      <c r="F21" s="68">
        <f>+'Data Entry'!F18</f>
        <v>13.2</v>
      </c>
      <c r="G21" s="69">
        <f t="shared" si="17"/>
        <v>13.8</v>
      </c>
      <c r="H21" s="68">
        <f>+'Data Entry'!G18</f>
        <v>14.8</v>
      </c>
      <c r="I21" s="68">
        <f>+'Data Entry'!H18</f>
        <v>16.1</v>
      </c>
      <c r="J21" s="69">
        <f t="shared" si="18"/>
        <v>30.900000000000002</v>
      </c>
      <c r="K21" s="68">
        <f>+'Data Entry'!I18</f>
        <v>14.7</v>
      </c>
      <c r="L21" s="69">
        <f t="shared" si="19"/>
        <v>45.6</v>
      </c>
      <c r="M21" s="70">
        <f t="shared" si="20"/>
        <v>74.30000000000001</v>
      </c>
      <c r="N21" s="67">
        <f>+'Data Entry'!J18</f>
        <v>0</v>
      </c>
      <c r="O21" s="69">
        <f t="shared" si="21"/>
        <v>74.30000000000001</v>
      </c>
      <c r="P21" s="71">
        <f t="shared" si="22"/>
        <v>1</v>
      </c>
      <c r="Q21" s="3">
        <f t="shared" si="23"/>
        <v>3</v>
      </c>
      <c r="R21" s="67" t="str">
        <f>+'Data Entry'!B18</f>
        <v>Downers Grove South</v>
      </c>
      <c r="S21" s="107">
        <f>+'Data Entry'!K18</f>
        <v>12.7</v>
      </c>
      <c r="T21" s="77">
        <f t="shared" si="24"/>
        <v>2</v>
      </c>
      <c r="U21" s="107">
        <f>+'Data Entry'!L18</f>
        <v>17.4</v>
      </c>
      <c r="V21" s="77">
        <f t="shared" si="25"/>
        <v>3</v>
      </c>
      <c r="W21" s="76">
        <f t="shared" si="26"/>
        <v>14.9</v>
      </c>
      <c r="X21" s="77">
        <f t="shared" si="27"/>
        <v>3</v>
      </c>
      <c r="Y21" s="76">
        <f t="shared" si="28"/>
        <v>13.8</v>
      </c>
      <c r="Z21" s="77">
        <f t="shared" si="29"/>
        <v>3</v>
      </c>
      <c r="AA21" s="111">
        <f t="shared" si="30"/>
        <v>45.6</v>
      </c>
      <c r="AB21" s="110">
        <f t="shared" si="31"/>
        <v>1</v>
      </c>
    </row>
    <row r="22" spans="1:28" ht="12.75">
      <c r="A22" s="67" t="str">
        <f>+'Data Entry'!B19</f>
        <v>Wheaton Warrenville South</v>
      </c>
      <c r="B22" s="68">
        <f>+'Data Entry'!C19</f>
        <v>15.2</v>
      </c>
      <c r="C22" s="68">
        <f>+'Data Entry'!D19</f>
        <v>16.4</v>
      </c>
      <c r="D22" s="69">
        <f t="shared" si="16"/>
        <v>15.799999999999999</v>
      </c>
      <c r="E22" s="68">
        <f>+'Data Entry'!E19</f>
        <v>13.8</v>
      </c>
      <c r="F22" s="68">
        <f>+'Data Entry'!F19</f>
        <v>12</v>
      </c>
      <c r="G22" s="69">
        <f t="shared" si="17"/>
        <v>12.9</v>
      </c>
      <c r="H22" s="68">
        <f>+'Data Entry'!G19</f>
        <v>14.4</v>
      </c>
      <c r="I22" s="68">
        <f>+'Data Entry'!H19</f>
        <v>14.3</v>
      </c>
      <c r="J22" s="69">
        <f t="shared" si="18"/>
        <v>28.700000000000003</v>
      </c>
      <c r="K22" s="68">
        <f>+'Data Entry'!I19</f>
        <v>14.2</v>
      </c>
      <c r="L22" s="69">
        <f t="shared" si="19"/>
        <v>42.900000000000006</v>
      </c>
      <c r="M22" s="70">
        <f t="shared" si="20"/>
        <v>71.60000000000001</v>
      </c>
      <c r="N22" s="67">
        <f>+'Data Entry'!J19</f>
        <v>0</v>
      </c>
      <c r="O22" s="69">
        <f t="shared" si="21"/>
        <v>71.60000000000001</v>
      </c>
      <c r="P22" s="71">
        <f t="shared" si="22"/>
        <v>3</v>
      </c>
      <c r="Q22" s="3">
        <f t="shared" si="23"/>
        <v>7</v>
      </c>
      <c r="R22" s="67" t="str">
        <f>+'Data Entry'!B19</f>
        <v>Wheaton Warrenville South</v>
      </c>
      <c r="S22" s="107">
        <f>+'Data Entry'!K19</f>
        <v>12.2</v>
      </c>
      <c r="T22" s="77">
        <f t="shared" si="24"/>
        <v>3</v>
      </c>
      <c r="U22" s="107">
        <f>+'Data Entry'!L19</f>
        <v>17.5</v>
      </c>
      <c r="V22" s="77">
        <f t="shared" si="25"/>
        <v>2</v>
      </c>
      <c r="W22" s="76">
        <f t="shared" si="26"/>
        <v>15.799999999999999</v>
      </c>
      <c r="X22" s="77">
        <f t="shared" si="27"/>
        <v>2</v>
      </c>
      <c r="Y22" s="76">
        <f t="shared" si="28"/>
        <v>12.9</v>
      </c>
      <c r="Z22" s="77">
        <f t="shared" si="29"/>
        <v>6</v>
      </c>
      <c r="AA22" s="76">
        <f t="shared" si="30"/>
        <v>42.900000000000006</v>
      </c>
      <c r="AB22" s="77">
        <f t="shared" si="31"/>
        <v>3</v>
      </c>
    </row>
    <row r="23" spans="1:28" ht="12.75">
      <c r="A23" s="67" t="str">
        <f>+'Data Entry'!B20</f>
        <v>Waubonsie Valley</v>
      </c>
      <c r="B23" s="68">
        <f>+'Data Entry'!C20</f>
        <v>16.2</v>
      </c>
      <c r="C23" s="68">
        <f>+'Data Entry'!D20</f>
        <v>16.3</v>
      </c>
      <c r="D23" s="69">
        <f>(+B23+C23)/2</f>
        <v>16.25</v>
      </c>
      <c r="E23" s="68">
        <f>+'Data Entry'!E20</f>
        <v>14.3</v>
      </c>
      <c r="F23" s="68">
        <f>+'Data Entry'!F20</f>
        <v>13.5</v>
      </c>
      <c r="G23" s="69">
        <f>(+E23+F23)/2</f>
        <v>13.9</v>
      </c>
      <c r="H23" s="68">
        <f>+'Data Entry'!G20</f>
        <v>14.1</v>
      </c>
      <c r="I23" s="68">
        <f>+'Data Entry'!H20</f>
        <v>15.5</v>
      </c>
      <c r="J23" s="69">
        <f>(+H23+I23)</f>
        <v>29.6</v>
      </c>
      <c r="K23" s="68">
        <f>+'Data Entry'!I20</f>
        <v>13.5</v>
      </c>
      <c r="L23" s="69">
        <f>(J23+K23)</f>
        <v>43.1</v>
      </c>
      <c r="M23" s="70">
        <f>D23+G23+L23</f>
        <v>73.25</v>
      </c>
      <c r="N23" s="67">
        <f>+'Data Entry'!J20</f>
        <v>0</v>
      </c>
      <c r="O23" s="69">
        <f>M23-N23</f>
        <v>73.25</v>
      </c>
      <c r="P23" s="71">
        <f t="shared" si="22"/>
        <v>2</v>
      </c>
      <c r="Q23" s="3">
        <f t="shared" si="23"/>
        <v>4</v>
      </c>
      <c r="R23" s="67" t="str">
        <f>+'Data Entry'!B20</f>
        <v>Waubonsie Valley</v>
      </c>
      <c r="S23" s="109">
        <f>+'Data Entry'!K20</f>
        <v>12.9</v>
      </c>
      <c r="T23" s="110">
        <f t="shared" si="24"/>
        <v>1</v>
      </c>
      <c r="U23" s="107">
        <f>+'Data Entry'!L20</f>
        <v>16.9</v>
      </c>
      <c r="V23" s="77">
        <f t="shared" si="25"/>
        <v>4</v>
      </c>
      <c r="W23" s="111">
        <f>D23</f>
        <v>16.25</v>
      </c>
      <c r="X23" s="110">
        <f t="shared" si="27"/>
        <v>1</v>
      </c>
      <c r="Y23" s="76">
        <f>G23</f>
        <v>13.9</v>
      </c>
      <c r="Z23" s="77">
        <f t="shared" si="29"/>
        <v>2</v>
      </c>
      <c r="AA23" s="76">
        <f>+L23</f>
        <v>43.1</v>
      </c>
      <c r="AB23" s="77">
        <f t="shared" si="31"/>
        <v>2</v>
      </c>
    </row>
    <row r="24" spans="1:28" ht="12.75">
      <c r="A24" s="67" t="str">
        <f>+'Data Entry'!B21</f>
        <v>Oak Park &amp; River Forest</v>
      </c>
      <c r="B24" s="68">
        <f>+'Data Entry'!C21</f>
        <v>11.7</v>
      </c>
      <c r="C24" s="68">
        <f>+'Data Entry'!D21</f>
        <v>13.4</v>
      </c>
      <c r="D24" s="69">
        <f t="shared" si="16"/>
        <v>12.55</v>
      </c>
      <c r="E24" s="68">
        <f>+'Data Entry'!E21</f>
        <v>11.8</v>
      </c>
      <c r="F24" s="68">
        <f>+'Data Entry'!F21</f>
        <v>10.2</v>
      </c>
      <c r="G24" s="69">
        <f t="shared" si="17"/>
        <v>11</v>
      </c>
      <c r="H24" s="68">
        <f>+'Data Entry'!G21</f>
        <v>13</v>
      </c>
      <c r="I24" s="68">
        <f>+'Data Entry'!H21</f>
        <v>12.8</v>
      </c>
      <c r="J24" s="69">
        <f t="shared" si="18"/>
        <v>25.8</v>
      </c>
      <c r="K24" s="68">
        <f>+'Data Entry'!I21</f>
        <v>11.2</v>
      </c>
      <c r="L24" s="69">
        <f t="shared" si="19"/>
        <v>37</v>
      </c>
      <c r="M24" s="70">
        <f t="shared" si="20"/>
        <v>60.55</v>
      </c>
      <c r="N24" s="67">
        <f>+'Data Entry'!J21</f>
        <v>0</v>
      </c>
      <c r="O24" s="69">
        <f t="shared" si="21"/>
        <v>60.55</v>
      </c>
      <c r="P24" s="71">
        <f t="shared" si="22"/>
        <v>9</v>
      </c>
      <c r="Q24" s="3">
        <f t="shared" si="23"/>
        <v>19</v>
      </c>
      <c r="R24" s="67" t="str">
        <f>+'Data Entry'!B21</f>
        <v>Oak Park &amp; River Forest</v>
      </c>
      <c r="S24" s="107">
        <f>+'Data Entry'!K21</f>
        <v>11.2</v>
      </c>
      <c r="T24" s="77">
        <f t="shared" si="24"/>
        <v>7</v>
      </c>
      <c r="U24" s="107">
        <f>+'Data Entry'!L21</f>
        <v>13.8</v>
      </c>
      <c r="V24" s="77">
        <f t="shared" si="25"/>
        <v>9</v>
      </c>
      <c r="W24" s="76">
        <f t="shared" si="26"/>
        <v>12.55</v>
      </c>
      <c r="X24" s="77">
        <f t="shared" si="27"/>
        <v>9</v>
      </c>
      <c r="Y24" s="76">
        <f t="shared" si="28"/>
        <v>11</v>
      </c>
      <c r="Z24" s="77">
        <f t="shared" si="29"/>
        <v>9</v>
      </c>
      <c r="AA24" s="76">
        <f t="shared" si="30"/>
        <v>37</v>
      </c>
      <c r="AB24" s="77">
        <f t="shared" si="31"/>
        <v>8</v>
      </c>
    </row>
    <row r="25" spans="1:28" ht="12.75">
      <c r="A25" s="67" t="str">
        <f>+'Data Entry'!B22</f>
        <v>Lincoln-Way Central</v>
      </c>
      <c r="B25" s="68">
        <f>+'Data Entry'!C22</f>
        <v>15</v>
      </c>
      <c r="C25" s="68">
        <f>+'Data Entry'!D22</f>
        <v>12.7</v>
      </c>
      <c r="D25" s="69">
        <f>(+B25+C25)/2</f>
        <v>13.85</v>
      </c>
      <c r="E25" s="68">
        <f>+'Data Entry'!E22</f>
        <v>15.1</v>
      </c>
      <c r="F25" s="68">
        <f>+'Data Entry'!F22</f>
        <v>13.3</v>
      </c>
      <c r="G25" s="69">
        <f>(+E25+F25)/2</f>
        <v>14.2</v>
      </c>
      <c r="H25" s="68">
        <f>+'Data Entry'!G22</f>
        <v>14.5</v>
      </c>
      <c r="I25" s="68">
        <f>+'Data Entry'!H22</f>
        <v>14.4</v>
      </c>
      <c r="J25" s="69">
        <f>(+H25+I25)</f>
        <v>28.9</v>
      </c>
      <c r="K25" s="68">
        <f>+'Data Entry'!I22</f>
        <v>13.4</v>
      </c>
      <c r="L25" s="69">
        <f>(J25+K25)</f>
        <v>42.3</v>
      </c>
      <c r="M25" s="70">
        <f>D25+G25+L25</f>
        <v>70.35</v>
      </c>
      <c r="N25" s="67">
        <f>+'Data Entry'!J22</f>
        <v>0</v>
      </c>
      <c r="O25" s="69">
        <f>M25-N25</f>
        <v>70.35</v>
      </c>
      <c r="P25" s="71">
        <f t="shared" si="22"/>
        <v>4</v>
      </c>
      <c r="Q25" s="3">
        <f t="shared" si="23"/>
        <v>8</v>
      </c>
      <c r="R25" s="67" t="str">
        <f>+'Data Entry'!B22</f>
        <v>Lincoln-Way Central</v>
      </c>
      <c r="S25" s="107">
        <f>+'Data Entry'!K22</f>
        <v>12</v>
      </c>
      <c r="T25" s="77">
        <f t="shared" si="24"/>
        <v>5</v>
      </c>
      <c r="U25" s="107">
        <f>+'Data Entry'!L22</f>
        <v>16.4</v>
      </c>
      <c r="V25" s="77">
        <f t="shared" si="25"/>
        <v>5</v>
      </c>
      <c r="W25" s="76">
        <f>D25</f>
        <v>13.85</v>
      </c>
      <c r="X25" s="77">
        <f t="shared" si="27"/>
        <v>5</v>
      </c>
      <c r="Y25" s="111">
        <f>G25</f>
        <v>14.2</v>
      </c>
      <c r="Z25" s="110">
        <f t="shared" si="29"/>
        <v>1</v>
      </c>
      <c r="AA25" s="76">
        <f>+L25</f>
        <v>42.3</v>
      </c>
      <c r="AB25" s="77">
        <f t="shared" si="31"/>
        <v>4</v>
      </c>
    </row>
    <row r="26" spans="1:28" ht="12.75">
      <c r="A26" s="67" t="str">
        <f>+'Data Entry'!B23</f>
        <v>Elk Grove</v>
      </c>
      <c r="B26" s="68">
        <f>+'Data Entry'!C23</f>
        <v>13.1</v>
      </c>
      <c r="C26" s="68">
        <f>+'Data Entry'!D23</f>
        <v>12.5</v>
      </c>
      <c r="D26" s="69">
        <f>(+B26+C26)/2</f>
        <v>12.8</v>
      </c>
      <c r="E26" s="68">
        <f>+'Data Entry'!E23</f>
        <v>12.8</v>
      </c>
      <c r="F26" s="68">
        <f>+'Data Entry'!F23</f>
        <v>9.6</v>
      </c>
      <c r="G26" s="69">
        <f>(+E26+F26)/2</f>
        <v>11.2</v>
      </c>
      <c r="H26" s="68">
        <f>+'Data Entry'!G23</f>
        <v>12.8</v>
      </c>
      <c r="I26" s="68">
        <f>+'Data Entry'!H23</f>
        <v>13.4</v>
      </c>
      <c r="J26" s="69">
        <f>(+H26+I26)</f>
        <v>26.200000000000003</v>
      </c>
      <c r="K26" s="68">
        <f>+'Data Entry'!I23</f>
        <v>11.8</v>
      </c>
      <c r="L26" s="69">
        <f>(J26+K26)</f>
        <v>38</v>
      </c>
      <c r="M26" s="70">
        <f>D26+G26+L26</f>
        <v>62</v>
      </c>
      <c r="N26" s="67">
        <f>+'Data Entry'!J23</f>
        <v>0</v>
      </c>
      <c r="O26" s="69">
        <f>M26-N26</f>
        <v>62</v>
      </c>
      <c r="P26" s="71">
        <f t="shared" si="22"/>
        <v>7</v>
      </c>
      <c r="Q26" s="3">
        <f t="shared" si="23"/>
        <v>15</v>
      </c>
      <c r="R26" s="67" t="str">
        <f>+'Data Entry'!B23</f>
        <v>Elk Grove</v>
      </c>
      <c r="S26" s="107">
        <f>+'Data Entry'!K23</f>
        <v>11.6</v>
      </c>
      <c r="T26" s="77">
        <f t="shared" si="24"/>
        <v>6</v>
      </c>
      <c r="U26" s="107">
        <f>+'Data Entry'!L23</f>
        <v>15</v>
      </c>
      <c r="V26" s="77">
        <f t="shared" si="25"/>
        <v>6</v>
      </c>
      <c r="W26" s="76">
        <f>D26</f>
        <v>12.8</v>
      </c>
      <c r="X26" s="77">
        <f t="shared" si="27"/>
        <v>8</v>
      </c>
      <c r="Y26" s="76">
        <f>G26</f>
        <v>11.2</v>
      </c>
      <c r="Z26" s="77">
        <f t="shared" si="29"/>
        <v>7</v>
      </c>
      <c r="AA26" s="76">
        <f>+L26</f>
        <v>38</v>
      </c>
      <c r="AB26" s="77">
        <f t="shared" si="31"/>
        <v>7</v>
      </c>
    </row>
    <row r="27" spans="1:28" ht="12.75">
      <c r="A27" s="67" t="str">
        <f>+'Data Entry'!B24</f>
        <v>Lakes Community</v>
      </c>
      <c r="B27" s="68">
        <f>+'Data Entry'!C24</f>
        <v>12.2</v>
      </c>
      <c r="C27" s="68">
        <f>+'Data Entry'!D24</f>
        <v>13.9</v>
      </c>
      <c r="D27" s="69">
        <f>(+B27+C27)/2</f>
        <v>13.05</v>
      </c>
      <c r="E27" s="68">
        <f>+'Data Entry'!E24</f>
        <v>14.6</v>
      </c>
      <c r="F27" s="68">
        <f>+'Data Entry'!F24</f>
        <v>11.4</v>
      </c>
      <c r="G27" s="69">
        <f>(+E27+F27)/2</f>
        <v>13</v>
      </c>
      <c r="H27" s="68">
        <f>+'Data Entry'!G24</f>
        <v>12.4</v>
      </c>
      <c r="I27" s="68">
        <f>+'Data Entry'!H24</f>
        <v>11</v>
      </c>
      <c r="J27" s="69">
        <f>(+H27+I27)</f>
        <v>23.4</v>
      </c>
      <c r="K27" s="68">
        <f>+'Data Entry'!I24</f>
        <v>12.4</v>
      </c>
      <c r="L27" s="69">
        <f>(J27+K27)</f>
        <v>35.8</v>
      </c>
      <c r="M27" s="70">
        <f>D27+G27+L27</f>
        <v>61.849999999999994</v>
      </c>
      <c r="N27" s="67">
        <f>+'Data Entry'!J24</f>
        <v>0</v>
      </c>
      <c r="O27" s="69">
        <f>M27-N27</f>
        <v>61.849999999999994</v>
      </c>
      <c r="P27" s="71">
        <f t="shared" si="22"/>
        <v>8</v>
      </c>
      <c r="Q27" s="3">
        <f t="shared" si="23"/>
        <v>16</v>
      </c>
      <c r="R27" s="67" t="str">
        <f>+'Data Entry'!B24</f>
        <v>Lakes Community</v>
      </c>
      <c r="S27" s="107">
        <f>+'Data Entry'!K24</f>
        <v>10.4</v>
      </c>
      <c r="T27" s="77">
        <f t="shared" si="24"/>
        <v>10</v>
      </c>
      <c r="U27" s="107">
        <f>+'Data Entry'!L24</f>
        <v>14.8</v>
      </c>
      <c r="V27" s="77">
        <f t="shared" si="25"/>
        <v>7</v>
      </c>
      <c r="W27" s="76">
        <f>D27</f>
        <v>13.05</v>
      </c>
      <c r="X27" s="77">
        <f t="shared" si="27"/>
        <v>7</v>
      </c>
      <c r="Y27" s="76">
        <f>G27</f>
        <v>13</v>
      </c>
      <c r="Z27" s="77">
        <f t="shared" si="29"/>
        <v>5</v>
      </c>
      <c r="AA27" s="76">
        <f>+L27</f>
        <v>35.8</v>
      </c>
      <c r="AB27" s="77">
        <f t="shared" si="31"/>
        <v>9</v>
      </c>
    </row>
    <row r="28" spans="1:28" ht="12.75">
      <c r="A28" s="67"/>
      <c r="B28" s="68"/>
      <c r="C28" s="68"/>
      <c r="D28" s="69"/>
      <c r="E28" s="68"/>
      <c r="F28" s="68"/>
      <c r="G28" s="69"/>
      <c r="H28" s="68"/>
      <c r="I28" s="68"/>
      <c r="J28" s="69"/>
      <c r="K28" s="68"/>
      <c r="L28" s="69"/>
      <c r="M28" s="70"/>
      <c r="N28" s="67"/>
      <c r="O28" s="69"/>
      <c r="P28" s="71"/>
      <c r="Q28" s="3"/>
      <c r="R28" s="2"/>
      <c r="S28" s="107"/>
      <c r="T28" s="77"/>
      <c r="U28" s="107"/>
      <c r="V28" s="77"/>
      <c r="W28" s="76"/>
      <c r="X28" s="77"/>
      <c r="Y28" s="76"/>
      <c r="Z28" s="77"/>
      <c r="AA28" s="76"/>
      <c r="AB28" s="77"/>
    </row>
    <row r="29" spans="1:28" s="3" customFormat="1" ht="12.75">
      <c r="A29" s="5" t="s">
        <v>16</v>
      </c>
      <c r="B29" s="79"/>
      <c r="C29" s="79"/>
      <c r="D29" s="80"/>
      <c r="E29" s="79"/>
      <c r="F29" s="79"/>
      <c r="G29" s="80"/>
      <c r="H29" s="79"/>
      <c r="I29" s="79"/>
      <c r="J29" s="69"/>
      <c r="K29" s="79"/>
      <c r="L29" s="69"/>
      <c r="M29" s="70"/>
      <c r="O29" s="80"/>
      <c r="P29" s="71"/>
      <c r="R29" s="2"/>
      <c r="S29" s="108"/>
      <c r="T29" s="77"/>
      <c r="U29" s="108"/>
      <c r="V29" s="77"/>
      <c r="W29" s="76"/>
      <c r="X29" s="77"/>
      <c r="Y29" s="76"/>
      <c r="Z29" s="77"/>
      <c r="AA29" s="76"/>
      <c r="AB29" s="77"/>
    </row>
    <row r="30" spans="1:28" ht="12.75">
      <c r="A30" s="67" t="str">
        <f>+'Data Entry'!B27</f>
        <v>Davenport Central</v>
      </c>
      <c r="B30" s="68">
        <f>+'Data Entry'!C27</f>
        <v>12.7</v>
      </c>
      <c r="C30" s="68">
        <f>+'Data Entry'!D27</f>
        <v>13.5</v>
      </c>
      <c r="D30" s="69">
        <f aca="true" t="shared" si="32" ref="D30:D36">(+B30+C30)/2</f>
        <v>13.1</v>
      </c>
      <c r="E30" s="68">
        <f>+'Data Entry'!E27</f>
        <v>15</v>
      </c>
      <c r="F30" s="68">
        <f>+'Data Entry'!F27</f>
        <v>11.6</v>
      </c>
      <c r="G30" s="69">
        <f aca="true" t="shared" si="33" ref="G30:G36">(+E30+F30)/2</f>
        <v>13.3</v>
      </c>
      <c r="H30" s="68">
        <f>+'Data Entry'!G27</f>
        <v>13.9</v>
      </c>
      <c r="I30" s="68">
        <f>+'Data Entry'!H27</f>
        <v>11.2</v>
      </c>
      <c r="J30" s="69">
        <f aca="true" t="shared" si="34" ref="J30:J36">(+H30+I30)</f>
        <v>25.1</v>
      </c>
      <c r="K30" s="68">
        <f>+'Data Entry'!I27</f>
        <v>12.8</v>
      </c>
      <c r="L30" s="69">
        <f aca="true" t="shared" si="35" ref="L30:L36">(J30+K30)</f>
        <v>37.900000000000006</v>
      </c>
      <c r="M30" s="70">
        <f aca="true" t="shared" si="36" ref="M30:M36">D30+G30+L30</f>
        <v>64.30000000000001</v>
      </c>
      <c r="N30" s="67">
        <f>+'Data Entry'!J27</f>
        <v>0</v>
      </c>
      <c r="O30" s="69">
        <f aca="true" t="shared" si="37" ref="O30:O36">M30-N30</f>
        <v>64.30000000000001</v>
      </c>
      <c r="P30" s="71">
        <f>RANK(O30,$O$30:$O$36,0)</f>
        <v>6</v>
      </c>
      <c r="Q30" s="3">
        <f aca="true" t="shared" si="38" ref="Q30:Q36">RANK(O30,$O$9:$O$36,0)</f>
        <v>12</v>
      </c>
      <c r="R30" s="67" t="str">
        <f>+'Data Entry'!B27</f>
        <v>Davenport Central</v>
      </c>
      <c r="S30" s="107">
        <f>+'Data Entry'!K27</f>
        <v>10.9</v>
      </c>
      <c r="T30" s="77">
        <f>RANK(S30,$S$30:$S$36,0)</f>
        <v>6</v>
      </c>
      <c r="U30" s="107">
        <f>+'Data Entry'!L27</f>
        <v>14.8</v>
      </c>
      <c r="V30" s="77">
        <f>RANK(U30,$U$30:$U$36,0)</f>
        <v>6</v>
      </c>
      <c r="W30" s="76">
        <f aca="true" t="shared" si="39" ref="W30:W36">D30</f>
        <v>13.1</v>
      </c>
      <c r="X30" s="77">
        <f>RANK(W30,$W$30:$W$36,0)</f>
        <v>6</v>
      </c>
      <c r="Y30" s="76">
        <f aca="true" t="shared" si="40" ref="Y30:Y36">G30</f>
        <v>13.3</v>
      </c>
      <c r="Z30" s="77">
        <f>RANK(Y30,$Y$30:$Y$36,0)</f>
        <v>6</v>
      </c>
      <c r="AA30" s="76">
        <f aca="true" t="shared" si="41" ref="AA30:AA36">+L30</f>
        <v>37.900000000000006</v>
      </c>
      <c r="AB30" s="77">
        <f>RANK(AA30,$AA$30:$AA$36,0)</f>
        <v>7</v>
      </c>
    </row>
    <row r="31" spans="1:28" ht="12.75">
      <c r="A31" s="67" t="str">
        <f>+'Data Entry'!B28</f>
        <v>Maine West</v>
      </c>
      <c r="B31" s="68">
        <f>+'Data Entry'!C28</f>
        <v>11.8</v>
      </c>
      <c r="C31" s="68">
        <f>+'Data Entry'!D28</f>
        <v>11.7</v>
      </c>
      <c r="D31" s="69">
        <f t="shared" si="32"/>
        <v>11.75</v>
      </c>
      <c r="E31" s="68">
        <f>+'Data Entry'!E28</f>
        <v>13.2</v>
      </c>
      <c r="F31" s="68">
        <f>+'Data Entry'!F28</f>
        <v>11.8</v>
      </c>
      <c r="G31" s="69">
        <f t="shared" si="33"/>
        <v>12.5</v>
      </c>
      <c r="H31" s="68">
        <f>+'Data Entry'!G28</f>
        <v>13.1</v>
      </c>
      <c r="I31" s="68">
        <f>+'Data Entry'!H28</f>
        <v>13.5</v>
      </c>
      <c r="J31" s="69">
        <f t="shared" si="34"/>
        <v>26.6</v>
      </c>
      <c r="K31" s="68">
        <f>+'Data Entry'!I28</f>
        <v>11.8</v>
      </c>
      <c r="L31" s="69">
        <f t="shared" si="35"/>
        <v>38.400000000000006</v>
      </c>
      <c r="M31" s="70">
        <f t="shared" si="36"/>
        <v>62.650000000000006</v>
      </c>
      <c r="N31" s="67">
        <f>+'Data Entry'!J28</f>
        <v>0</v>
      </c>
      <c r="O31" s="69">
        <f t="shared" si="37"/>
        <v>62.650000000000006</v>
      </c>
      <c r="P31" s="71">
        <f aca="true" t="shared" si="42" ref="P31:P36">RANK(O31,$O$30:$O$36,0)</f>
        <v>7</v>
      </c>
      <c r="Q31" s="3">
        <f t="shared" si="38"/>
        <v>14</v>
      </c>
      <c r="R31" s="67" t="str">
        <f>+'Data Entry'!B28</f>
        <v>Maine West</v>
      </c>
      <c r="S31" s="107">
        <f>+'Data Entry'!K28</f>
        <v>11</v>
      </c>
      <c r="T31" s="77">
        <f aca="true" t="shared" si="43" ref="T31:T36">RANK(S31,$S$30:$S$36,0)</f>
        <v>5</v>
      </c>
      <c r="U31" s="107">
        <f>+'Data Entry'!L28</f>
        <v>13.6</v>
      </c>
      <c r="V31" s="77">
        <f aca="true" t="shared" si="44" ref="V31:V36">RANK(U31,$U$30:$U$36,0)</f>
        <v>7</v>
      </c>
      <c r="W31" s="76">
        <f t="shared" si="39"/>
        <v>11.75</v>
      </c>
      <c r="X31" s="77">
        <f aca="true" t="shared" si="45" ref="X31:X36">RANK(W31,$W$30:$W$36,0)</f>
        <v>7</v>
      </c>
      <c r="Y31" s="76">
        <f t="shared" si="40"/>
        <v>12.5</v>
      </c>
      <c r="Z31" s="77">
        <f aca="true" t="shared" si="46" ref="Z31:Z36">RANK(Y31,$Y$30:$Y$36,0)</f>
        <v>7</v>
      </c>
      <c r="AA31" s="76">
        <f t="shared" si="41"/>
        <v>38.400000000000006</v>
      </c>
      <c r="AB31" s="77">
        <f aca="true" t="shared" si="47" ref="AB31:AB36">RANK(AA31,$AA$30:$AA$36,0)</f>
        <v>6</v>
      </c>
    </row>
    <row r="32" spans="1:28" ht="12.75">
      <c r="A32" s="67" t="str">
        <f>+'Data Entry'!B29</f>
        <v>Lemont</v>
      </c>
      <c r="B32" s="68">
        <f>+'Data Entry'!C29</f>
        <v>17.2</v>
      </c>
      <c r="C32" s="68">
        <f>+'Data Entry'!D29</f>
        <v>13.8</v>
      </c>
      <c r="D32" s="69">
        <f t="shared" si="32"/>
        <v>15.5</v>
      </c>
      <c r="E32" s="68">
        <f>+'Data Entry'!E29</f>
        <v>17.5</v>
      </c>
      <c r="F32" s="68">
        <f>+'Data Entry'!F29</f>
        <v>13</v>
      </c>
      <c r="G32" s="69">
        <f t="shared" si="33"/>
        <v>15.25</v>
      </c>
      <c r="H32" s="68">
        <f>+'Data Entry'!G29</f>
        <v>14.3</v>
      </c>
      <c r="I32" s="68">
        <f>+'Data Entry'!H29</f>
        <v>16</v>
      </c>
      <c r="J32" s="69">
        <f t="shared" si="34"/>
        <v>30.3</v>
      </c>
      <c r="K32" s="68">
        <f>+'Data Entry'!I29</f>
        <v>11.2</v>
      </c>
      <c r="L32" s="69">
        <f t="shared" si="35"/>
        <v>41.5</v>
      </c>
      <c r="M32" s="70">
        <f t="shared" si="36"/>
        <v>72.25</v>
      </c>
      <c r="N32" s="67">
        <f>+'Data Entry'!J29</f>
        <v>0</v>
      </c>
      <c r="O32" s="69">
        <f t="shared" si="37"/>
        <v>72.25</v>
      </c>
      <c r="P32" s="71">
        <f t="shared" si="42"/>
        <v>4</v>
      </c>
      <c r="Q32" s="3">
        <f t="shared" si="38"/>
        <v>6</v>
      </c>
      <c r="R32" s="67" t="str">
        <f>+'Data Entry'!B29</f>
        <v>Lemont</v>
      </c>
      <c r="S32" s="107">
        <f>+'Data Entry'!K29</f>
        <v>10.5</v>
      </c>
      <c r="T32" s="77">
        <f t="shared" si="43"/>
        <v>7</v>
      </c>
      <c r="U32" s="107">
        <f>+'Data Entry'!L29</f>
        <v>17.9</v>
      </c>
      <c r="V32" s="77">
        <f t="shared" si="44"/>
        <v>3</v>
      </c>
      <c r="W32" s="76">
        <f t="shared" si="39"/>
        <v>15.5</v>
      </c>
      <c r="X32" s="77">
        <f t="shared" si="45"/>
        <v>4</v>
      </c>
      <c r="Y32" s="76">
        <f t="shared" si="40"/>
        <v>15.25</v>
      </c>
      <c r="Z32" s="77">
        <f t="shared" si="46"/>
        <v>2</v>
      </c>
      <c r="AA32" s="76">
        <f t="shared" si="41"/>
        <v>41.5</v>
      </c>
      <c r="AB32" s="77">
        <f t="shared" si="47"/>
        <v>4</v>
      </c>
    </row>
    <row r="33" spans="1:28" ht="12.75">
      <c r="A33" s="67" t="str">
        <f>+'Data Entry'!B30</f>
        <v>Romeoville</v>
      </c>
      <c r="B33" s="105">
        <f>+'Data Entry'!C30</f>
        <v>16.8</v>
      </c>
      <c r="C33" s="105">
        <f>+'Data Entry'!D30</f>
        <v>12.6</v>
      </c>
      <c r="D33" s="69">
        <f t="shared" si="32"/>
        <v>14.7</v>
      </c>
      <c r="E33" s="105">
        <f>+'Data Entry'!E30</f>
        <v>16</v>
      </c>
      <c r="F33" s="105">
        <f>+'Data Entry'!F30</f>
        <v>12.6</v>
      </c>
      <c r="G33" s="69">
        <f t="shared" si="33"/>
        <v>14.3</v>
      </c>
      <c r="H33" s="105">
        <f>+'Data Entry'!G30</f>
        <v>14.6</v>
      </c>
      <c r="I33" s="105">
        <f>+'Data Entry'!H30</f>
        <v>13.9</v>
      </c>
      <c r="J33" s="69">
        <f t="shared" si="34"/>
        <v>28.5</v>
      </c>
      <c r="K33" s="105">
        <f>+'Data Entry'!I30</f>
        <v>11.7</v>
      </c>
      <c r="L33" s="69">
        <f t="shared" si="35"/>
        <v>40.2</v>
      </c>
      <c r="M33" s="104">
        <f t="shared" si="36"/>
        <v>69.2</v>
      </c>
      <c r="N33" s="78">
        <f>+'Data Entry'!J30</f>
        <v>0</v>
      </c>
      <c r="O33" s="69">
        <f t="shared" si="37"/>
        <v>69.2</v>
      </c>
      <c r="P33" s="71">
        <f t="shared" si="42"/>
        <v>5</v>
      </c>
      <c r="Q33" s="3">
        <f t="shared" si="38"/>
        <v>9</v>
      </c>
      <c r="R33" s="67" t="str">
        <f>+'Data Entry'!B30</f>
        <v>Romeoville</v>
      </c>
      <c r="S33" s="107">
        <f>+'Data Entry'!K30</f>
        <v>12.1</v>
      </c>
      <c r="T33" s="77">
        <f t="shared" si="43"/>
        <v>3</v>
      </c>
      <c r="U33" s="109">
        <f>+'Data Entry'!L30</f>
        <v>18.1</v>
      </c>
      <c r="V33" s="110">
        <f t="shared" si="44"/>
        <v>1</v>
      </c>
      <c r="W33" s="76">
        <f t="shared" si="39"/>
        <v>14.7</v>
      </c>
      <c r="X33" s="77">
        <f t="shared" si="45"/>
        <v>5</v>
      </c>
      <c r="Y33" s="76">
        <f t="shared" si="40"/>
        <v>14.3</v>
      </c>
      <c r="Z33" s="77">
        <f t="shared" si="46"/>
        <v>5</v>
      </c>
      <c r="AA33" s="76">
        <f t="shared" si="41"/>
        <v>40.2</v>
      </c>
      <c r="AB33" s="77">
        <f t="shared" si="47"/>
        <v>5</v>
      </c>
    </row>
    <row r="34" spans="1:28" ht="12.75">
      <c r="A34" s="67" t="str">
        <f>+'Data Entry'!B31</f>
        <v>Plainfield North</v>
      </c>
      <c r="B34" s="68">
        <f>+'Data Entry'!C31</f>
        <v>16.5</v>
      </c>
      <c r="C34" s="68">
        <f>+'Data Entry'!D31</f>
        <v>16.2</v>
      </c>
      <c r="D34" s="69">
        <f t="shared" si="32"/>
        <v>16.35</v>
      </c>
      <c r="E34" s="68">
        <f>+'Data Entry'!E31</f>
        <v>16.9</v>
      </c>
      <c r="F34" s="68">
        <f>+'Data Entry'!F31</f>
        <v>12.7</v>
      </c>
      <c r="G34" s="69">
        <f t="shared" si="33"/>
        <v>14.799999999999999</v>
      </c>
      <c r="H34" s="68">
        <f>+'Data Entry'!G31</f>
        <v>15.4</v>
      </c>
      <c r="I34" s="68">
        <f>+'Data Entry'!H31</f>
        <v>16.3</v>
      </c>
      <c r="J34" s="69">
        <f t="shared" si="34"/>
        <v>31.700000000000003</v>
      </c>
      <c r="K34" s="68">
        <f>+'Data Entry'!I31</f>
        <v>13.7</v>
      </c>
      <c r="L34" s="69">
        <f t="shared" si="35"/>
        <v>45.400000000000006</v>
      </c>
      <c r="M34" s="70">
        <f t="shared" si="36"/>
        <v>76.55000000000001</v>
      </c>
      <c r="N34" s="67">
        <f>+'Data Entry'!J31</f>
        <v>0</v>
      </c>
      <c r="O34" s="69">
        <f t="shared" si="37"/>
        <v>76.55000000000001</v>
      </c>
      <c r="P34" s="71">
        <f t="shared" si="42"/>
        <v>2</v>
      </c>
      <c r="Q34" s="3">
        <f t="shared" si="38"/>
        <v>2</v>
      </c>
      <c r="R34" s="67" t="str">
        <f>+'Data Entry'!B31</f>
        <v>Plainfield North</v>
      </c>
      <c r="S34" s="107">
        <f>+'Data Entry'!K31</f>
        <v>12.3</v>
      </c>
      <c r="T34" s="77">
        <f t="shared" si="43"/>
        <v>2</v>
      </c>
      <c r="U34" s="107">
        <f>+'Data Entry'!L31</f>
        <v>17.5</v>
      </c>
      <c r="V34" s="77">
        <f t="shared" si="44"/>
        <v>4</v>
      </c>
      <c r="W34" s="76">
        <f t="shared" si="39"/>
        <v>16.35</v>
      </c>
      <c r="X34" s="77">
        <f t="shared" si="45"/>
        <v>2</v>
      </c>
      <c r="Y34" s="76">
        <f t="shared" si="40"/>
        <v>14.799999999999999</v>
      </c>
      <c r="Z34" s="77">
        <f t="shared" si="46"/>
        <v>3</v>
      </c>
      <c r="AA34" s="76">
        <f t="shared" si="41"/>
        <v>45.400000000000006</v>
      </c>
      <c r="AB34" s="77">
        <f t="shared" si="47"/>
        <v>2</v>
      </c>
    </row>
    <row r="35" spans="1:28" ht="12.75">
      <c r="A35" s="67" t="str">
        <f>+'Data Entry'!B32</f>
        <v>Lincoln-Way East</v>
      </c>
      <c r="B35" s="68">
        <f>+'Data Entry'!C32</f>
        <v>17</v>
      </c>
      <c r="C35" s="68">
        <f>+'Data Entry'!D32</f>
        <v>16.7</v>
      </c>
      <c r="D35" s="69">
        <f t="shared" si="32"/>
        <v>16.85</v>
      </c>
      <c r="E35" s="68">
        <f>+'Data Entry'!E32</f>
        <v>17.3</v>
      </c>
      <c r="F35" s="68">
        <f>+'Data Entry'!F32</f>
        <v>14.4</v>
      </c>
      <c r="G35" s="69">
        <f t="shared" si="33"/>
        <v>15.850000000000001</v>
      </c>
      <c r="H35" s="68">
        <f>+'Data Entry'!G32</f>
        <v>16.7</v>
      </c>
      <c r="I35" s="68">
        <f>+'Data Entry'!H32</f>
        <v>15.9</v>
      </c>
      <c r="J35" s="69">
        <f t="shared" si="34"/>
        <v>32.6</v>
      </c>
      <c r="K35" s="68">
        <f>+'Data Entry'!I32</f>
        <v>14.4</v>
      </c>
      <c r="L35" s="69">
        <f t="shared" si="35"/>
        <v>47</v>
      </c>
      <c r="M35" s="70">
        <f t="shared" si="36"/>
        <v>79.7</v>
      </c>
      <c r="N35" s="67">
        <f>+'Data Entry'!J32</f>
        <v>0</v>
      </c>
      <c r="O35" s="69">
        <f t="shared" si="37"/>
        <v>79.7</v>
      </c>
      <c r="P35" s="71">
        <f t="shared" si="42"/>
        <v>1</v>
      </c>
      <c r="Q35" s="3">
        <f t="shared" si="38"/>
        <v>1</v>
      </c>
      <c r="R35" s="67" t="str">
        <f>+'Data Entry'!B32</f>
        <v>Lincoln-Way East</v>
      </c>
      <c r="S35" s="109">
        <f>+'Data Entry'!K32</f>
        <v>12.5</v>
      </c>
      <c r="T35" s="110">
        <f t="shared" si="43"/>
        <v>1</v>
      </c>
      <c r="U35" s="107">
        <f>+'Data Entry'!L32</f>
        <v>18</v>
      </c>
      <c r="V35" s="77">
        <f t="shared" si="44"/>
        <v>2</v>
      </c>
      <c r="W35" s="111">
        <f t="shared" si="39"/>
        <v>16.85</v>
      </c>
      <c r="X35" s="110">
        <f t="shared" si="45"/>
        <v>1</v>
      </c>
      <c r="Y35" s="111">
        <f t="shared" si="40"/>
        <v>15.850000000000001</v>
      </c>
      <c r="Z35" s="110">
        <f t="shared" si="46"/>
        <v>1</v>
      </c>
      <c r="AA35" s="111">
        <f t="shared" si="41"/>
        <v>47</v>
      </c>
      <c r="AB35" s="110">
        <f t="shared" si="47"/>
        <v>1</v>
      </c>
    </row>
    <row r="36" spans="1:28" ht="12.75">
      <c r="A36" s="67" t="str">
        <f>+'Data Entry'!B33</f>
        <v>John Hersey</v>
      </c>
      <c r="B36" s="68">
        <f>+'Data Entry'!C33</f>
        <v>17.3</v>
      </c>
      <c r="C36" s="68">
        <f>+'Data Entry'!D33</f>
        <v>14</v>
      </c>
      <c r="D36" s="69">
        <f t="shared" si="32"/>
        <v>15.65</v>
      </c>
      <c r="E36" s="68">
        <f>+'Data Entry'!E33</f>
        <v>16.5</v>
      </c>
      <c r="F36" s="68">
        <f>+'Data Entry'!F33</f>
        <v>12.9</v>
      </c>
      <c r="G36" s="69">
        <f t="shared" si="33"/>
        <v>14.7</v>
      </c>
      <c r="H36" s="68">
        <f>+'Data Entry'!G33</f>
        <v>14</v>
      </c>
      <c r="I36" s="68">
        <f>+'Data Entry'!H33</f>
        <v>16.4</v>
      </c>
      <c r="J36" s="69">
        <f t="shared" si="34"/>
        <v>30.4</v>
      </c>
      <c r="K36" s="68">
        <f>+'Data Entry'!I33</f>
        <v>12.5</v>
      </c>
      <c r="L36" s="69">
        <f t="shared" si="35"/>
        <v>42.9</v>
      </c>
      <c r="M36" s="70">
        <f t="shared" si="36"/>
        <v>73.25</v>
      </c>
      <c r="N36" s="67">
        <f>+'Data Entry'!J33</f>
        <v>0</v>
      </c>
      <c r="O36" s="69">
        <f t="shared" si="37"/>
        <v>73.25</v>
      </c>
      <c r="P36" s="71">
        <f t="shared" si="42"/>
        <v>3</v>
      </c>
      <c r="Q36" s="3">
        <f t="shared" si="38"/>
        <v>4</v>
      </c>
      <c r="R36" s="67" t="str">
        <f>+'Data Entry'!B33</f>
        <v>John Hersey</v>
      </c>
      <c r="S36" s="107">
        <f>+'Data Entry'!K33</f>
        <v>11.9</v>
      </c>
      <c r="T36" s="77">
        <f t="shared" si="43"/>
        <v>4</v>
      </c>
      <c r="U36" s="107">
        <f>+'Data Entry'!L33</f>
        <v>17.2</v>
      </c>
      <c r="V36" s="77">
        <f t="shared" si="44"/>
        <v>5</v>
      </c>
      <c r="W36" s="76">
        <f t="shared" si="39"/>
        <v>15.65</v>
      </c>
      <c r="X36" s="77">
        <f t="shared" si="45"/>
        <v>3</v>
      </c>
      <c r="Y36" s="76">
        <f t="shared" si="40"/>
        <v>14.7</v>
      </c>
      <c r="Z36" s="77">
        <f t="shared" si="46"/>
        <v>4</v>
      </c>
      <c r="AA36" s="76">
        <f t="shared" si="41"/>
        <v>42.9</v>
      </c>
      <c r="AB36" s="77">
        <f t="shared" si="47"/>
        <v>3</v>
      </c>
    </row>
    <row r="37" spans="4:21" ht="12.75" thickBot="1">
      <c r="D37" s="106"/>
      <c r="G37" s="106"/>
      <c r="J37" s="106"/>
      <c r="L37" s="106"/>
      <c r="O37" s="106"/>
      <c r="P37" s="10"/>
      <c r="S37" s="9"/>
      <c r="U37" s="9"/>
    </row>
    <row r="38" ht="12">
      <c r="S38" s="9"/>
    </row>
    <row r="39" ht="12">
      <c r="S39" s="9"/>
    </row>
    <row r="40" ht="12">
      <c r="S40" s="9"/>
    </row>
    <row r="41" ht="12">
      <c r="S41" s="9"/>
    </row>
    <row r="42" ht="12">
      <c r="S42" s="9"/>
    </row>
    <row r="43" ht="12">
      <c r="S43" s="9"/>
    </row>
    <row r="44" ht="12">
      <c r="S44" s="9"/>
    </row>
    <row r="45" ht="12">
      <c r="S45" s="9"/>
    </row>
    <row r="46" ht="12">
      <c r="S46" s="9"/>
    </row>
    <row r="47" ht="12">
      <c r="S47" s="9"/>
    </row>
    <row r="48" ht="12">
      <c r="S48" s="9"/>
    </row>
    <row r="49" ht="12">
      <c r="S49" s="9"/>
    </row>
    <row r="50" ht="12">
      <c r="S50" s="9"/>
    </row>
    <row r="51" ht="12">
      <c r="S51" s="9"/>
    </row>
    <row r="52" ht="12">
      <c r="S52" s="9"/>
    </row>
    <row r="53" ht="12">
      <c r="S53" s="9"/>
    </row>
  </sheetData>
  <sheetProtection/>
  <printOptions gridLines="1"/>
  <pageMargins left="0.25" right="0.46" top="0.92" bottom="0.75" header="0.5" footer="0.51"/>
  <pageSetup horizontalDpi="600" verticalDpi="600" orientation="landscape" scale="75"/>
  <headerFooter alignWithMargins="0">
    <oddHeader>&amp;C&amp;"Times,Bold"&amp;12 &amp;16 2011 PROSPECT KNIGHT OF CHAMPIONS RECAP SHEET - October 8, 2011</oddHeader>
    <oddFooter>&amp;L&amp;"Arial,Regular"&amp;12&amp;D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125" zoomScaleNormal="125" zoomScalePageLayoutView="0" workbookViewId="0" topLeftCell="A1">
      <selection activeCell="F18" sqref="F18"/>
    </sheetView>
  </sheetViews>
  <sheetFormatPr defaultColWidth="12.00390625" defaultRowHeight="12.75"/>
  <cols>
    <col min="1" max="1" width="26.875" style="0" bestFit="1" customWidth="1"/>
    <col min="2" max="2" width="27.875" style="0" customWidth="1"/>
    <col min="3" max="3" width="5.875" style="7" customWidth="1"/>
    <col min="4" max="4" width="27.875" style="0" customWidth="1"/>
    <col min="5" max="5" width="5.875" style="7" customWidth="1"/>
    <col min="6" max="6" width="27.875" style="0" customWidth="1"/>
    <col min="7" max="7" width="8.375" style="7" customWidth="1"/>
  </cols>
  <sheetData>
    <row r="1" spans="1:7" ht="12.75" thickBot="1">
      <c r="A1" s="81"/>
      <c r="B1" s="101"/>
      <c r="C1" s="102"/>
      <c r="D1" s="101"/>
      <c r="E1" s="102"/>
      <c r="F1" s="101"/>
      <c r="G1" s="11"/>
    </row>
    <row r="2" spans="1:7" ht="12.75" thickBot="1">
      <c r="A2" s="85" t="s">
        <v>37</v>
      </c>
      <c r="B2" s="82" t="s">
        <v>39</v>
      </c>
      <c r="C2" s="83"/>
      <c r="D2" s="82" t="s">
        <v>14</v>
      </c>
      <c r="E2" s="84"/>
      <c r="F2" s="82" t="s">
        <v>15</v>
      </c>
      <c r="G2" s="11"/>
    </row>
    <row r="3" spans="1:7" ht="12.75" thickBot="1">
      <c r="A3" s="86" t="s">
        <v>46</v>
      </c>
      <c r="B3" s="103" t="s">
        <v>80</v>
      </c>
      <c r="C3" s="87"/>
      <c r="D3" s="103" t="s">
        <v>81</v>
      </c>
      <c r="E3" s="88"/>
      <c r="F3" s="103" t="s">
        <v>82</v>
      </c>
      <c r="G3" s="11"/>
    </row>
    <row r="4" spans="1:7" ht="12.75" thickBot="1">
      <c r="A4" s="89" t="s">
        <v>30</v>
      </c>
      <c r="B4" s="103" t="s">
        <v>80</v>
      </c>
      <c r="C4" s="87"/>
      <c r="D4" s="103" t="s">
        <v>69</v>
      </c>
      <c r="E4" s="88"/>
      <c r="F4" s="103" t="s">
        <v>82</v>
      </c>
      <c r="G4" s="11"/>
    </row>
    <row r="5" spans="1:7" ht="12.75" thickBot="1">
      <c r="A5" s="90" t="s">
        <v>31</v>
      </c>
      <c r="B5" s="103" t="s">
        <v>80</v>
      </c>
      <c r="C5" s="87"/>
      <c r="D5" s="103" t="s">
        <v>66</v>
      </c>
      <c r="E5" s="88"/>
      <c r="F5" s="103" t="s">
        <v>70</v>
      </c>
      <c r="G5" s="11"/>
    </row>
    <row r="6" spans="1:7" ht="12.75" thickBot="1">
      <c r="A6" s="91" t="s">
        <v>43</v>
      </c>
      <c r="B6" s="103" t="s">
        <v>67</v>
      </c>
      <c r="C6" s="87"/>
      <c r="D6" s="103" t="s">
        <v>69</v>
      </c>
      <c r="E6" s="88"/>
      <c r="F6" s="103" t="s">
        <v>82</v>
      </c>
      <c r="G6" s="11"/>
    </row>
    <row r="7" spans="1:7" ht="12.75" thickBot="1">
      <c r="A7" s="92" t="s">
        <v>32</v>
      </c>
      <c r="B7" s="103" t="s">
        <v>63</v>
      </c>
      <c r="C7" s="87"/>
      <c r="D7" s="103" t="s">
        <v>59</v>
      </c>
      <c r="E7" s="88"/>
      <c r="F7" s="103" t="s">
        <v>82</v>
      </c>
      <c r="G7" s="11"/>
    </row>
    <row r="8" spans="1:7" ht="12">
      <c r="A8" s="93"/>
      <c r="B8" s="94"/>
      <c r="C8" s="95"/>
      <c r="D8" s="94"/>
      <c r="E8" s="95"/>
      <c r="F8" s="94"/>
      <c r="G8" s="11"/>
    </row>
    <row r="9" spans="1:7" ht="12.75" thickBot="1">
      <c r="A9" s="93"/>
      <c r="B9" s="96"/>
      <c r="C9" s="95"/>
      <c r="D9" s="96"/>
      <c r="E9" s="95"/>
      <c r="F9" s="96"/>
      <c r="G9" s="11"/>
    </row>
    <row r="10" spans="1:7" ht="12.75" thickBot="1">
      <c r="A10" s="85" t="s">
        <v>36</v>
      </c>
      <c r="B10" s="82" t="s">
        <v>39</v>
      </c>
      <c r="C10" s="83"/>
      <c r="D10" s="82" t="s">
        <v>14</v>
      </c>
      <c r="E10" s="84"/>
      <c r="F10" s="82" t="s">
        <v>15</v>
      </c>
      <c r="G10" s="11"/>
    </row>
    <row r="11" spans="1:7" ht="12.75" thickBot="1">
      <c r="A11" s="93" t="s">
        <v>33</v>
      </c>
      <c r="B11" s="103" t="s">
        <v>67</v>
      </c>
      <c r="C11" s="87"/>
      <c r="D11" s="103" t="s">
        <v>77</v>
      </c>
      <c r="E11" s="88"/>
      <c r="F11" s="103" t="s">
        <v>54</v>
      </c>
      <c r="G11" s="11"/>
    </row>
    <row r="12" spans="1:7" ht="12.75" thickBot="1">
      <c r="A12" s="93" t="s">
        <v>34</v>
      </c>
      <c r="B12" s="103" t="s">
        <v>63</v>
      </c>
      <c r="C12" s="87"/>
      <c r="D12" s="103" t="s">
        <v>69</v>
      </c>
      <c r="E12" s="88"/>
      <c r="F12" s="103" t="s">
        <v>52</v>
      </c>
      <c r="G12" s="11"/>
    </row>
    <row r="13" spans="1:7" ht="12.75" thickBot="1">
      <c r="A13" s="93" t="s">
        <v>35</v>
      </c>
      <c r="B13" s="103" t="s">
        <v>80</v>
      </c>
      <c r="C13" s="87"/>
      <c r="D13" s="103" t="s">
        <v>59</v>
      </c>
      <c r="E13" s="88"/>
      <c r="F13" s="103" t="s">
        <v>82</v>
      </c>
      <c r="G13" s="11"/>
    </row>
    <row r="14" spans="1:7" ht="12">
      <c r="A14" s="93"/>
      <c r="B14" s="97"/>
      <c r="C14" s="95"/>
      <c r="D14" s="97"/>
      <c r="E14" s="97"/>
      <c r="F14" s="97"/>
      <c r="G14"/>
    </row>
    <row r="15" spans="1:7" ht="12">
      <c r="A15" s="93"/>
      <c r="B15" s="97"/>
      <c r="C15" s="98"/>
      <c r="D15" s="97"/>
      <c r="E15" s="97"/>
      <c r="F15" s="97"/>
      <c r="G15"/>
    </row>
    <row r="16" spans="1:7" ht="12.75" thickBot="1">
      <c r="A16" s="93"/>
      <c r="B16" s="97"/>
      <c r="C16" s="98"/>
      <c r="D16" s="97"/>
      <c r="E16" s="97"/>
      <c r="F16" s="97"/>
      <c r="G16"/>
    </row>
    <row r="17" spans="1:7" ht="12.75" thickBot="1">
      <c r="A17" s="85" t="s">
        <v>38</v>
      </c>
      <c r="B17" s="103" t="s">
        <v>82</v>
      </c>
      <c r="C17" s="98"/>
      <c r="D17" s="97"/>
      <c r="E17" s="97"/>
      <c r="F17" s="97"/>
      <c r="G17"/>
    </row>
    <row r="18" spans="1:7" ht="12">
      <c r="A18" s="93"/>
      <c r="B18" s="99"/>
      <c r="C18" s="100"/>
      <c r="D18" s="93"/>
      <c r="E18" s="93"/>
      <c r="F18" s="93"/>
      <c r="G18"/>
    </row>
    <row r="19" spans="1:7" ht="12">
      <c r="A19" s="93"/>
      <c r="B19" s="99"/>
      <c r="C19" s="100"/>
      <c r="D19" s="93"/>
      <c r="E19" s="93"/>
      <c r="F19" s="93"/>
      <c r="G19"/>
    </row>
    <row r="20" spans="2:7" ht="12">
      <c r="B20" s="10"/>
      <c r="C20" s="12"/>
      <c r="E20"/>
      <c r="G20"/>
    </row>
    <row r="21" spans="2:7" ht="12">
      <c r="B21" s="10"/>
      <c r="C21" s="12"/>
      <c r="E21"/>
      <c r="G21"/>
    </row>
    <row r="22" spans="2:7" ht="12">
      <c r="B22" s="10"/>
      <c r="C22" s="12"/>
      <c r="E22"/>
      <c r="G22"/>
    </row>
    <row r="23" spans="5:7" ht="12">
      <c r="E23"/>
      <c r="G23"/>
    </row>
  </sheetData>
  <sheetProtection/>
  <printOptions/>
  <pageMargins left="0.33" right="0.46" top="1" bottom="1" header="0.5" footer="0.5"/>
  <pageSetup orientation="landscape"/>
  <headerFooter alignWithMargins="0">
    <oddHeader>&amp;C&amp;"Times,Bold"&amp;16 2011 PROSPECT KNIGHT OF CHAMPIONS AWARD SUMMARY - October 8, 2011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Hewitt Associates</dc:creator>
  <cp:keywords/>
  <dc:description/>
  <cp:lastModifiedBy>CHRISTOPHER BARNUM</cp:lastModifiedBy>
  <cp:lastPrinted>2011-10-09T02:42:02Z</cp:lastPrinted>
  <dcterms:created xsi:type="dcterms:W3CDTF">1999-08-18T19:36:36Z</dcterms:created>
  <dcterms:modified xsi:type="dcterms:W3CDTF">2011-10-09T16:54:22Z</dcterms:modified>
  <cp:category/>
  <cp:version/>
  <cp:contentType/>
  <cp:contentStatus/>
</cp:coreProperties>
</file>